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01 - Projekty aktuální, AD\H24\H24-012 - VD Mostiště\01 - Projekt DSJ\F - Soupis prací\"/>
    </mc:Choice>
  </mc:AlternateContent>
  <bookViews>
    <workbookView xWindow="0" yWindow="0" windowWidth="0" windowHeight="0"/>
  </bookViews>
  <sheets>
    <sheet name="Rekapitulace stavby" sheetId="1" r:id="rId1"/>
    <sheet name="SO 01 - Vstupní šachta" sheetId="2" r:id="rId2"/>
    <sheet name="SO 02 - Sanace průsaků ve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Vstupní šachta'!$C$91:$K$538</definedName>
    <definedName name="_xlnm.Print_Area" localSheetId="1">'SO 01 - Vstupní šachta'!$C$4:$J$39,'SO 01 - Vstupní šachta'!$C$45:$J$73,'SO 01 - Vstupní šachta'!$C$79:$K$538</definedName>
    <definedName name="_xlnm.Print_Titles" localSheetId="1">'SO 01 - Vstupní šachta'!$91:$91</definedName>
    <definedName name="_xlnm._FilterDatabase" localSheetId="2" hidden="1">'SO 02 - Sanace průsaků ve...'!$C$82:$K$141</definedName>
    <definedName name="_xlnm.Print_Area" localSheetId="2">'SO 02 - Sanace průsaků ve...'!$C$4:$J$39,'SO 02 - Sanace průsaků ve...'!$C$45:$J$64,'SO 02 - Sanace průsaků ve...'!$C$70:$K$141</definedName>
    <definedName name="_xlnm.Print_Titles" localSheetId="2">'SO 02 - Sanace průsaků ve...'!$82:$82</definedName>
    <definedName name="_xlnm._FilterDatabase" localSheetId="3" hidden="1">'VON - Vedlejší a ostatní ...'!$C$86:$K$173</definedName>
    <definedName name="_xlnm.Print_Area" localSheetId="3">'VON - Vedlejší a ostatní ...'!$C$4:$J$39,'VON - Vedlejší a ostatní ...'!$C$45:$J$68,'VON - Vedlejší a ostatní ...'!$C$74:$K$173</definedName>
    <definedName name="_xlnm.Print_Titles" localSheetId="3">'VON - Vedlejší a ostatní ...'!$86:$86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71"/>
  <c r="BH171"/>
  <c r="BG171"/>
  <c r="BF171"/>
  <c r="T171"/>
  <c r="T170"/>
  <c r="R171"/>
  <c r="R170"/>
  <c r="P171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T130"/>
  <c r="R131"/>
  <c r="R130"/>
  <c r="P131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3" r="J37"/>
  <c r="J36"/>
  <c i="1" r="AY56"/>
  <c i="3" r="J35"/>
  <c i="1" r="AX56"/>
  <c i="3" r="BI139"/>
  <c r="BH139"/>
  <c r="BG139"/>
  <c r="BF139"/>
  <c r="T139"/>
  <c r="R139"/>
  <c r="P139"/>
  <c r="BI136"/>
  <c r="BH136"/>
  <c r="BG136"/>
  <c r="BF136"/>
  <c r="T136"/>
  <c r="R136"/>
  <c r="P136"/>
  <c r="BI128"/>
  <c r="BH128"/>
  <c r="BG128"/>
  <c r="BF128"/>
  <c r="T128"/>
  <c r="R128"/>
  <c r="P128"/>
  <c r="BI119"/>
  <c r="BH119"/>
  <c r="BG119"/>
  <c r="BF119"/>
  <c r="T119"/>
  <c r="R119"/>
  <c r="P119"/>
  <c r="BI114"/>
  <c r="BH114"/>
  <c r="BG114"/>
  <c r="BF114"/>
  <c r="T114"/>
  <c r="R114"/>
  <c r="P114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536"/>
  <c r="BH536"/>
  <c r="BG536"/>
  <c r="BF536"/>
  <c r="T536"/>
  <c r="R536"/>
  <c r="P536"/>
  <c r="BI533"/>
  <c r="BH533"/>
  <c r="BG533"/>
  <c r="BF533"/>
  <c r="T533"/>
  <c r="R533"/>
  <c r="P533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5"/>
  <c r="BH515"/>
  <c r="BG515"/>
  <c r="BF515"/>
  <c r="T515"/>
  <c r="R515"/>
  <c r="P515"/>
  <c r="BI507"/>
  <c r="BH507"/>
  <c r="BG507"/>
  <c r="BF507"/>
  <c r="T507"/>
  <c r="R507"/>
  <c r="P507"/>
  <c r="BI502"/>
  <c r="BH502"/>
  <c r="BG502"/>
  <c r="BF502"/>
  <c r="T502"/>
  <c r="R502"/>
  <c r="P502"/>
  <c r="BI496"/>
  <c r="BH496"/>
  <c r="BG496"/>
  <c r="BF496"/>
  <c r="T496"/>
  <c r="R496"/>
  <c r="P496"/>
  <c r="BI489"/>
  <c r="BH489"/>
  <c r="BG489"/>
  <c r="BF489"/>
  <c r="T489"/>
  <c r="R489"/>
  <c r="P489"/>
  <c r="BI483"/>
  <c r="BH483"/>
  <c r="BG483"/>
  <c r="BF483"/>
  <c r="T483"/>
  <c r="R483"/>
  <c r="P483"/>
  <c r="BI474"/>
  <c r="BH474"/>
  <c r="BG474"/>
  <c r="BF474"/>
  <c r="T474"/>
  <c r="R474"/>
  <c r="P474"/>
  <c r="BI468"/>
  <c r="BH468"/>
  <c r="BG468"/>
  <c r="BF468"/>
  <c r="T468"/>
  <c r="R468"/>
  <c r="P468"/>
  <c r="BI462"/>
  <c r="BH462"/>
  <c r="BG462"/>
  <c r="BF462"/>
  <c r="T462"/>
  <c r="R462"/>
  <c r="P462"/>
  <c r="BI458"/>
  <c r="BH458"/>
  <c r="BG458"/>
  <c r="BF458"/>
  <c r="T458"/>
  <c r="R458"/>
  <c r="P458"/>
  <c r="BI455"/>
  <c r="BH455"/>
  <c r="BG455"/>
  <c r="BF455"/>
  <c r="T455"/>
  <c r="R455"/>
  <c r="P455"/>
  <c r="BI451"/>
  <c r="BH451"/>
  <c r="BG451"/>
  <c r="BF451"/>
  <c r="T451"/>
  <c r="R451"/>
  <c r="P451"/>
  <c r="BI445"/>
  <c r="BH445"/>
  <c r="BG445"/>
  <c r="BF445"/>
  <c r="T445"/>
  <c r="R445"/>
  <c r="P445"/>
  <c r="BI430"/>
  <c r="BH430"/>
  <c r="BG430"/>
  <c r="BF430"/>
  <c r="T430"/>
  <c r="R430"/>
  <c r="P430"/>
  <c r="BI426"/>
  <c r="BH426"/>
  <c r="BG426"/>
  <c r="BF426"/>
  <c r="T426"/>
  <c r="R426"/>
  <c r="P426"/>
  <c r="BI423"/>
  <c r="BH423"/>
  <c r="BG423"/>
  <c r="BF423"/>
  <c r="T423"/>
  <c r="R423"/>
  <c r="P423"/>
  <c r="BI414"/>
  <c r="BH414"/>
  <c r="BG414"/>
  <c r="BF414"/>
  <c r="T414"/>
  <c r="R414"/>
  <c r="P414"/>
  <c r="BI402"/>
  <c r="BH402"/>
  <c r="BG402"/>
  <c r="BF402"/>
  <c r="T402"/>
  <c r="R402"/>
  <c r="P402"/>
  <c r="BI399"/>
  <c r="BH399"/>
  <c r="BG399"/>
  <c r="BF399"/>
  <c r="T399"/>
  <c r="R399"/>
  <c r="P399"/>
  <c r="BI392"/>
  <c r="BH392"/>
  <c r="BG392"/>
  <c r="BF392"/>
  <c r="T392"/>
  <c r="R392"/>
  <c r="P392"/>
  <c r="BI390"/>
  <c r="BH390"/>
  <c r="BG390"/>
  <c r="BF390"/>
  <c r="T390"/>
  <c r="R390"/>
  <c r="P390"/>
  <c r="BI385"/>
  <c r="BH385"/>
  <c r="BG385"/>
  <c r="BF385"/>
  <c r="T385"/>
  <c r="R385"/>
  <c r="P385"/>
  <c r="BI382"/>
  <c r="BH382"/>
  <c r="BG382"/>
  <c r="BF382"/>
  <c r="T382"/>
  <c r="R382"/>
  <c r="P382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0"/>
  <c r="BH310"/>
  <c r="BG310"/>
  <c r="BF310"/>
  <c r="T310"/>
  <c r="R310"/>
  <c r="P310"/>
  <c r="BI306"/>
  <c r="BH306"/>
  <c r="BG306"/>
  <c r="BF306"/>
  <c r="T306"/>
  <c r="R306"/>
  <c r="P306"/>
  <c r="BI291"/>
  <c r="BH291"/>
  <c r="BG291"/>
  <c r="BF291"/>
  <c r="T291"/>
  <c r="R291"/>
  <c r="P291"/>
  <c r="BI285"/>
  <c r="BH285"/>
  <c r="BG285"/>
  <c r="BF285"/>
  <c r="T285"/>
  <c r="R285"/>
  <c r="P285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58"/>
  <c r="BH258"/>
  <c r="BG258"/>
  <c r="BF258"/>
  <c r="T258"/>
  <c r="R258"/>
  <c r="P258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6"/>
  <c r="BH226"/>
  <c r="BG226"/>
  <c r="BF226"/>
  <c r="T226"/>
  <c r="R226"/>
  <c r="P226"/>
  <c r="BI221"/>
  <c r="BH221"/>
  <c r="BG221"/>
  <c r="BF221"/>
  <c r="T221"/>
  <c r="R221"/>
  <c r="P221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85"/>
  <c r="BH185"/>
  <c r="BG185"/>
  <c r="BF185"/>
  <c r="T185"/>
  <c r="R185"/>
  <c r="P185"/>
  <c r="BI179"/>
  <c r="BH179"/>
  <c r="BG179"/>
  <c r="BF179"/>
  <c r="T179"/>
  <c r="R179"/>
  <c r="P179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1" r="L50"/>
  <c r="AM50"/>
  <c r="AM49"/>
  <c r="L49"/>
  <c r="AM47"/>
  <c r="L47"/>
  <c r="L45"/>
  <c r="L44"/>
  <c i="2" r="J399"/>
  <c r="BK205"/>
  <c i="4" r="J134"/>
  <c i="2" r="BK390"/>
  <c r="J226"/>
  <c r="BK242"/>
  <c r="BK273"/>
  <c i="4" r="BK150"/>
  <c i="2" r="J233"/>
  <c r="J426"/>
  <c r="BK347"/>
  <c r="BK321"/>
  <c i="3" r="BK88"/>
  <c i="4" r="J159"/>
  <c i="2" r="BK164"/>
  <c r="BK271"/>
  <c r="BK245"/>
  <c i="3" r="J105"/>
  <c i="4" r="BK134"/>
  <c i="2" r="BK136"/>
  <c r="BK197"/>
  <c r="BK155"/>
  <c r="J221"/>
  <c i="4" r="J156"/>
  <c i="2" r="J265"/>
  <c r="J502"/>
  <c r="BK369"/>
  <c r="J361"/>
  <c i="4" r="J124"/>
  <c i="2" r="J124"/>
  <c r="BK414"/>
  <c r="BK133"/>
  <c i="3" r="J136"/>
  <c i="4" r="BK162"/>
  <c r="J167"/>
  <c i="2" r="J271"/>
  <c r="BK502"/>
  <c r="BK399"/>
  <c r="J268"/>
  <c r="J521"/>
  <c r="J128"/>
  <c i="4" r="BK127"/>
  <c r="BK171"/>
  <c i="2" r="J145"/>
  <c r="J330"/>
  <c i="3" r="BK136"/>
  <c i="2" r="J285"/>
  <c r="BK483"/>
  <c r="J201"/>
  <c i="3" r="BK105"/>
  <c i="4" r="BK102"/>
  <c i="2" r="BK100"/>
  <c r="BK291"/>
  <c r="BK167"/>
  <c i="3" r="BK100"/>
  <c i="4" r="J141"/>
  <c i="2" r="BK343"/>
  <c r="J150"/>
  <c r="J155"/>
  <c i="4" r="J146"/>
  <c i="2" r="BK357"/>
  <c r="J343"/>
  <c r="J385"/>
  <c i="4" r="BK144"/>
  <c r="J152"/>
  <c r="BK156"/>
  <c i="2" r="BK112"/>
  <c i="4" r="BK154"/>
  <c i="2" r="J141"/>
  <c r="J483"/>
  <c r="BK451"/>
  <c r="BK119"/>
  <c i="4" r="J108"/>
  <c i="2" r="BK210"/>
  <c r="J205"/>
  <c r="J210"/>
  <c i="3" r="J88"/>
  <c i="2" r="J451"/>
  <c r="J402"/>
  <c r="BK382"/>
  <c i="4" r="BK110"/>
  <c i="2" r="BK353"/>
  <c r="BK462"/>
  <c r="BK124"/>
  <c i="3" r="J100"/>
  <c i="4" r="J127"/>
  <c i="2" r="J116"/>
  <c r="BK458"/>
  <c r="BK361"/>
  <c i="4" r="J150"/>
  <c r="BK117"/>
  <c i="2" r="BK95"/>
  <c r="BK533"/>
  <c r="BK185"/>
  <c i="4" r="J96"/>
  <c r="BK96"/>
  <c i="2" r="BK536"/>
  <c r="J324"/>
  <c r="J474"/>
  <c r="BK339"/>
  <c r="J334"/>
  <c r="J242"/>
  <c i="3" r="BK92"/>
  <c i="4" r="J120"/>
  <c i="2" r="J496"/>
  <c r="BK423"/>
  <c r="J306"/>
  <c i="4" r="J90"/>
  <c r="J105"/>
  <c i="2" r="BK128"/>
  <c r="J347"/>
  <c r="J258"/>
  <c i="4" r="J136"/>
  <c i="2" r="J455"/>
  <c r="BK430"/>
  <c r="J536"/>
  <c r="J317"/>
  <c i="3" r="BK96"/>
  <c i="4" r="J117"/>
  <c i="2" r="J133"/>
  <c r="BK221"/>
  <c r="J489"/>
  <c r="BK265"/>
  <c i="4" r="J102"/>
  <c i="2" r="J197"/>
  <c r="BK521"/>
  <c r="BK237"/>
  <c i="3" r="BK139"/>
  <c i="4" r="J139"/>
  <c r="J93"/>
  <c i="2" r="J423"/>
  <c r="BK385"/>
  <c i="4" r="J99"/>
  <c i="2" r="BK145"/>
  <c r="J159"/>
  <c r="J339"/>
  <c i="3" r="J86"/>
  <c i="4" r="BK105"/>
  <c i="2" r="J100"/>
  <c r="J515"/>
  <c r="J462"/>
  <c i="3" r="BK114"/>
  <c i="4" r="BK146"/>
  <c i="2" r="J468"/>
  <c r="BK468"/>
  <c r="J365"/>
  <c i="4" r="J165"/>
  <c i="2" r="J273"/>
  <c r="BK201"/>
  <c r="BK507"/>
  <c r="BK324"/>
  <c i="4" r="J162"/>
  <c i="2" r="BK334"/>
  <c r="BK255"/>
  <c r="BK275"/>
  <c i="4" r="J110"/>
  <c i="2" r="BK285"/>
  <c r="BK474"/>
  <c r="J179"/>
  <c i="4" r="J114"/>
  <c i="3" r="J128"/>
  <c i="2" r="BK159"/>
  <c r="BK215"/>
  <c r="J275"/>
  <c r="J119"/>
  <c r="BK141"/>
  <c i="4" r="J112"/>
  <c i="2" r="J310"/>
  <c r="J321"/>
  <c r="J278"/>
  <c r="J215"/>
  <c i="4" r="BK90"/>
  <c i="2" r="J255"/>
  <c r="BK306"/>
  <c r="BK172"/>
  <c i="4" r="J131"/>
  <c i="2" r="BK515"/>
  <c r="BK278"/>
  <c r="J357"/>
  <c r="BK250"/>
  <c i="4" r="BK141"/>
  <c i="2" r="J533"/>
  <c r="J353"/>
  <c r="BK233"/>
  <c i="3" r="J139"/>
  <c i="4" r="BK114"/>
  <c i="2" r="J458"/>
  <c r="J95"/>
  <c r="BK268"/>
  <c i="3" r="J92"/>
  <c i="4" r="J144"/>
  <c r="BK159"/>
  <c i="2" r="BK402"/>
  <c r="J237"/>
  <c i="4" r="BK124"/>
  <c i="2" r="BK392"/>
  <c r="J414"/>
  <c r="BK330"/>
  <c i="3" r="J96"/>
  <c i="4" r="BK131"/>
  <c i="2" r="J291"/>
  <c r="BK524"/>
  <c r="J112"/>
  <c i="4" r="J171"/>
  <c i="2" r="J185"/>
  <c r="J524"/>
  <c i="3" r="BK128"/>
  <c i="4" r="BK99"/>
  <c i="2" r="J369"/>
  <c r="J167"/>
  <c r="J250"/>
  <c r="J382"/>
  <c i="4" r="BK93"/>
  <c i="2" r="J430"/>
  <c r="J528"/>
  <c r="BK489"/>
  <c i="3" r="BK86"/>
  <c i="4" r="BK112"/>
  <c i="2" r="J245"/>
  <c r="BK426"/>
  <c i="3" r="J114"/>
  <c i="4" r="BK165"/>
  <c r="BK139"/>
  <c i="2" r="BK258"/>
  <c r="J507"/>
  <c i="4" r="J154"/>
  <c i="2" r="BK455"/>
  <c i="1" r="AS54"/>
  <c i="2" r="J392"/>
  <c r="J136"/>
  <c r="BK179"/>
  <c i="4" r="BK120"/>
  <c i="2" r="BK116"/>
  <c r="BK528"/>
  <c r="J164"/>
  <c i="4" r="BK136"/>
  <c i="2" r="BK150"/>
  <c r="BK445"/>
  <c r="J445"/>
  <c r="J390"/>
  <c i="3" r="J119"/>
  <c i="4" r="BK152"/>
  <c i="2" r="J172"/>
  <c r="BK310"/>
  <c i="3" r="BK119"/>
  <c i="2" r="BK365"/>
  <c r="BK226"/>
  <c r="BK496"/>
  <c r="BK317"/>
  <c i="4" r="BK108"/>
  <c r="BK167"/>
  <c i="2" l="1" r="T154"/>
  <c r="P277"/>
  <c r="BK329"/>
  <c r="J329"/>
  <c r="J66"/>
  <c r="T329"/>
  <c r="T338"/>
  <c r="R356"/>
  <c r="R532"/>
  <c r="R531"/>
  <c r="P94"/>
  <c r="P127"/>
  <c r="BK144"/>
  <c r="J144"/>
  <c r="J63"/>
  <c r="T144"/>
  <c r="T368"/>
  <c i="3" r="R85"/>
  <c r="T135"/>
  <c i="2" r="T94"/>
  <c r="T127"/>
  <c r="R144"/>
  <c r="BK368"/>
  <c r="J368"/>
  <c r="J70"/>
  <c r="T532"/>
  <c r="T531"/>
  <c i="3" r="P104"/>
  <c i="2" r="BK154"/>
  <c r="J154"/>
  <c r="J64"/>
  <c r="R368"/>
  <c i="3" r="BK85"/>
  <c r="J85"/>
  <c r="J61"/>
  <c r="R104"/>
  <c i="4" r="R89"/>
  <c i="2" r="P154"/>
  <c r="P368"/>
  <c r="P532"/>
  <c r="P531"/>
  <c i="3" r="T104"/>
  <c i="4" r="P123"/>
  <c i="2" r="BK94"/>
  <c r="J94"/>
  <c r="J61"/>
  <c r="BK127"/>
  <c r="J127"/>
  <c r="J62"/>
  <c i="3" r="P85"/>
  <c r="R135"/>
  <c i="4" r="T89"/>
  <c r="BK133"/>
  <c r="J133"/>
  <c r="J64"/>
  <c r="P149"/>
  <c i="2" r="R154"/>
  <c r="T277"/>
  <c r="R329"/>
  <c r="P338"/>
  <c r="BK356"/>
  <c r="J356"/>
  <c r="J69"/>
  <c i="3" r="T85"/>
  <c r="T84"/>
  <c r="T83"/>
  <c r="BK135"/>
  <c r="J135"/>
  <c r="J63"/>
  <c i="4" r="BK89"/>
  <c r="J89"/>
  <c r="J61"/>
  <c r="BK123"/>
  <c r="J123"/>
  <c r="J62"/>
  <c r="T123"/>
  <c r="P133"/>
  <c r="T133"/>
  <c r="R149"/>
  <c i="2" r="R94"/>
  <c r="R127"/>
  <c r="P144"/>
  <c r="BK277"/>
  <c r="J277"/>
  <c r="J65"/>
  <c r="R277"/>
  <c r="P329"/>
  <c r="BK338"/>
  <c r="BK337"/>
  <c r="J337"/>
  <c r="J67"/>
  <c r="R338"/>
  <c r="P356"/>
  <c r="T356"/>
  <c r="BK532"/>
  <c r="J532"/>
  <c r="J72"/>
  <c i="3" r="BK104"/>
  <c r="J104"/>
  <c r="J62"/>
  <c r="P135"/>
  <c i="4" r="P89"/>
  <c r="P88"/>
  <c r="P87"/>
  <c i="1" r="AU57"/>
  <c i="4" r="R123"/>
  <c r="R133"/>
  <c r="BK149"/>
  <c r="J149"/>
  <c r="J65"/>
  <c r="T149"/>
  <c r="BK164"/>
  <c r="J164"/>
  <c r="J66"/>
  <c r="P164"/>
  <c r="R164"/>
  <c r="T164"/>
  <c r="BK130"/>
  <c r="J130"/>
  <c r="J63"/>
  <c r="BK170"/>
  <c r="J170"/>
  <c r="J67"/>
  <c r="E48"/>
  <c r="F84"/>
  <c r="BE90"/>
  <c r="BE112"/>
  <c r="BE131"/>
  <c r="BE171"/>
  <c r="BE93"/>
  <c r="BE105"/>
  <c r="BE127"/>
  <c r="BE136"/>
  <c r="BE144"/>
  <c r="J52"/>
  <c r="BE114"/>
  <c r="BE134"/>
  <c r="BE146"/>
  <c r="BE162"/>
  <c r="BE165"/>
  <c r="BE96"/>
  <c r="BE139"/>
  <c r="BE150"/>
  <c r="BE152"/>
  <c r="BE159"/>
  <c r="BE99"/>
  <c r="BE141"/>
  <c r="BE167"/>
  <c r="BE102"/>
  <c r="BE117"/>
  <c r="BE154"/>
  <c r="BE156"/>
  <c r="BE108"/>
  <c r="BE110"/>
  <c r="BE120"/>
  <c r="BE124"/>
  <c i="3" r="BE88"/>
  <c r="BE100"/>
  <c r="BE136"/>
  <c r="BE86"/>
  <c r="BE96"/>
  <c i="2" r="J338"/>
  <c r="J68"/>
  <c i="3" r="E48"/>
  <c r="F55"/>
  <c r="BE114"/>
  <c i="2" r="BK93"/>
  <c r="J93"/>
  <c r="J60"/>
  <c r="BK531"/>
  <c r="J531"/>
  <c r="J71"/>
  <c i="3" r="J52"/>
  <c r="BE119"/>
  <c r="BE92"/>
  <c r="BE105"/>
  <c r="BE128"/>
  <c r="BE139"/>
  <c i="2" r="F55"/>
  <c r="J86"/>
  <c r="BE100"/>
  <c r="BE112"/>
  <c r="BE116"/>
  <c r="BE133"/>
  <c r="BE141"/>
  <c r="BE150"/>
  <c r="BE155"/>
  <c r="BE197"/>
  <c r="BE205"/>
  <c r="BE278"/>
  <c r="BE285"/>
  <c r="BE392"/>
  <c r="E82"/>
  <c r="BE124"/>
  <c r="BE145"/>
  <c r="BE185"/>
  <c r="BE201"/>
  <c r="BE233"/>
  <c r="BE330"/>
  <c r="BE343"/>
  <c r="BE365"/>
  <c r="BE445"/>
  <c r="BE483"/>
  <c r="BE496"/>
  <c r="BE119"/>
  <c r="BE164"/>
  <c r="BE226"/>
  <c r="BE265"/>
  <c r="BE268"/>
  <c r="BE271"/>
  <c r="BE291"/>
  <c r="BE321"/>
  <c r="BE339"/>
  <c r="BE426"/>
  <c r="BE430"/>
  <c r="BE455"/>
  <c r="BE458"/>
  <c r="BE462"/>
  <c r="BE524"/>
  <c r="BE533"/>
  <c r="BE167"/>
  <c r="BE353"/>
  <c r="BE382"/>
  <c r="BE390"/>
  <c r="BE414"/>
  <c r="BE521"/>
  <c r="BE273"/>
  <c r="BE275"/>
  <c r="BE306"/>
  <c r="BE310"/>
  <c r="BE317"/>
  <c r="BE324"/>
  <c r="BE399"/>
  <c r="BE402"/>
  <c r="BE474"/>
  <c r="BE489"/>
  <c r="BE502"/>
  <c r="BE515"/>
  <c r="BE128"/>
  <c r="BE136"/>
  <c r="BE159"/>
  <c r="BE210"/>
  <c r="BE215"/>
  <c r="BE221"/>
  <c r="BE250"/>
  <c r="BE258"/>
  <c r="BE369"/>
  <c r="BE385"/>
  <c r="BE237"/>
  <c r="BE347"/>
  <c r="BE357"/>
  <c r="BE361"/>
  <c r="BE468"/>
  <c r="BE507"/>
  <c r="BE528"/>
  <c r="BE536"/>
  <c r="BE95"/>
  <c r="BE172"/>
  <c r="BE179"/>
  <c r="BE242"/>
  <c r="BE245"/>
  <c r="BE255"/>
  <c r="BE334"/>
  <c r="BE423"/>
  <c r="BE451"/>
  <c i="3" r="F36"/>
  <c i="1" r="BC56"/>
  <c i="3" r="F37"/>
  <c i="1" r="BD56"/>
  <c i="2" r="F34"/>
  <c i="1" r="BA55"/>
  <c i="4" r="F37"/>
  <c i="1" r="BD57"/>
  <c i="4" r="F34"/>
  <c i="1" r="BA57"/>
  <c i="2" r="F35"/>
  <c i="1" r="BB55"/>
  <c i="4" r="F36"/>
  <c i="1" r="BC57"/>
  <c i="4" r="J34"/>
  <c i="1" r="AW57"/>
  <c i="2" r="F36"/>
  <c i="1" r="BC55"/>
  <c i="3" r="F34"/>
  <c i="1" r="BA56"/>
  <c i="2" r="F37"/>
  <c i="1" r="BD55"/>
  <c i="3" r="J34"/>
  <c i="1" r="AW56"/>
  <c i="3" r="F35"/>
  <c i="1" r="BB56"/>
  <c i="4" r="F35"/>
  <c i="1" r="BB57"/>
  <c i="2" r="J34"/>
  <c i="1" r="AW55"/>
  <c i="2" l="1" r="R93"/>
  <c i="4" r="T88"/>
  <c r="T87"/>
  <c r="R88"/>
  <c r="R87"/>
  <c i="2" r="P337"/>
  <c r="T337"/>
  <c i="3" r="P84"/>
  <c r="P83"/>
  <c i="1" r="AU56"/>
  <c i="2" r="R337"/>
  <c r="T93"/>
  <c r="T92"/>
  <c r="P93"/>
  <c r="P92"/>
  <c i="1" r="AU55"/>
  <c i="3" r="R84"/>
  <c r="R83"/>
  <c r="BK84"/>
  <c r="J84"/>
  <c r="J60"/>
  <c i="4" r="BK88"/>
  <c r="J88"/>
  <c r="J60"/>
  <c i="2" r="BK92"/>
  <c r="J92"/>
  <c r="J59"/>
  <c i="1" r="BA54"/>
  <c r="AW54"/>
  <c r="AK30"/>
  <c i="2" r="J33"/>
  <c i="1" r="AV55"/>
  <c r="AT55"/>
  <c r="BD54"/>
  <c r="W33"/>
  <c i="4" r="F33"/>
  <c i="1" r="AZ57"/>
  <c r="BB54"/>
  <c r="AX54"/>
  <c i="2" r="F33"/>
  <c i="1" r="AZ55"/>
  <c i="3" r="F33"/>
  <c i="1" r="AZ56"/>
  <c r="BC54"/>
  <c r="W32"/>
  <c i="4" r="J33"/>
  <c i="1" r="AV57"/>
  <c r="AT57"/>
  <c i="3" r="J33"/>
  <c i="1" r="AV56"/>
  <c r="AT56"/>
  <c i="2" l="1" r="R92"/>
  <c i="4" r="BK87"/>
  <c r="J87"/>
  <c i="3" r="BK83"/>
  <c r="J83"/>
  <c i="1" r="AU54"/>
  <c r="W30"/>
  <c r="AZ54"/>
  <c r="W29"/>
  <c i="4" r="J30"/>
  <c i="1" r="AG57"/>
  <c r="AY54"/>
  <c i="2" r="J30"/>
  <c i="1" r="AG55"/>
  <c i="3" r="J30"/>
  <c i="1" r="AG56"/>
  <c r="W31"/>
  <c i="4" l="1" r="J39"/>
  <c i="3" r="J39"/>
  <c i="4" r="J59"/>
  <c i="3" r="J59"/>
  <c i="2" r="J39"/>
  <c i="1" r="AN55"/>
  <c r="AN56"/>
  <c r="AN57"/>
  <c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<sst xmlns="http://schemas.openxmlformats.org/spreadsheetml/2006/main">
  <si>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</si>
  <si>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</si>
  <si>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</si>
  <si>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</si>
  <si>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</si>
  <si>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{ee1f2b70-391e-4e52-85d7-396b00079e38}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</si>
  <si>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</si>
  <si>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</si>
  <si>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</si>
  <si>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</si>
  <si>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</si>
  <si>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</si>
  <si>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</si>
  <si>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</si>
  <si>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H24-012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</si>
  <si>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</si>
  <si>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</si>
  <si>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VD Mostiště, vtoková věž – sanace průsaků</t>
  </si>
  <si>
    <t>KSO:</t>
  </si>
  <si>
    <t>832 11</t>
  </si>
  <si>
    <t>CC-CZ:</t>
  </si>
  <si>
    <t/>
  </si>
  <si>
    <t>Místo:</t>
  </si>
  <si>
    <t>VD Mostiště</t>
  </si>
  <si>
    <t>Datum:</t>
  </si>
  <si>
    <t>24. 10. 2024</t>
  </si>
  <si>
    <t>Zadavatel:</t>
  </si>
  <si>
    <t>IČ:</t>
  </si>
  <si>
    <t>70890013</t>
  </si>
  <si>
    <t>Povodí Moravy s.p.</t>
  </si>
  <si>
    <t>DIČ:</t>
  </si>
  <si>
    <t>CZ70890013</t>
  </si>
  <si>
    <t>Účastník:</t>
  </si>
  <si>
    <t>Vyplň údaj</t>
  </si>
  <si>
    <t>Projektant:</t>
  </si>
  <si>
    <t>27221253</t>
  </si>
  <si>
    <t>HG partner s.r.o.</t>
  </si>
  <si>
    <t>CZ27221253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</si>
  <si>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</si>
  <si>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</si>
  <si>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</si>
  <si>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</si>
  <si>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</si>
  <si>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</si>
  <si>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</si>
  <si>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</si>
  <si>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</si>
  <si>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</si>
  <si>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</si>
  <si>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</si>
  <si>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</si>
  <si>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</si>
  <si>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</si>
  <si>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</si>
  <si>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</si>
  <si>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</si>
  <si>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</si>
  <si>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</si>
  <si>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</si>
  <si>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</si>
  <si>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</si>
  <si>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</si>
  <si>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</si>
  <si>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</si>
  <si>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</si>
  <si>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</si>
  <si>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</si>
  <si>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</si>
  <si>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</si>
  <si>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</si>
  <si>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</si>
  <si>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</si>
  <si>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</si>
  <si>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</si>
  <si>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</si>
  <si>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</si>
  <si>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</si>
  <si>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</si>
  <si>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</si>
  <si>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</si>
  <si>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</si>
  <si>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</si>
  <si>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Vstupní šachta</t>
  </si>
  <si>
    <t>STA</t>
  </si>
  <si>
    <t>1</t>
  </si>
  <si>
    <t>{be47d606-def1-4c4e-914f-71e71f2781c9}</t>
  </si>
  <si>
    <t>2</t>
  </si>
  <si>
    <t>SO 02</t>
  </si>
  <si>
    <t>Sanace průsaků ve vtokové věži</t>
  </si>
  <si>
    <t>{b25bc701-3efb-4e45-9b2a-99c8432bc9d2}</t>
  </si>
  <si>
    <t>VON</t>
  </si>
  <si>
    <t>Vedlejší a ostatní náklady</t>
  </si>
  <si>
    <t>{2c82d5ae-592e-48c9-944d-7f34912bb4f8}</t>
  </si>
  <si>
    <t>KRYCÍ LIST SOUPISU PRACÍ</t>
  </si>
  <si>
    <t>Objekt:</t>
  </si>
  <si>
    <t>SO 01 - Vstupní šachta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</si>
  <si>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</si>
  <si>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</si>
  <si>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</si>
  <si>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</si>
  <si>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</si>
  <si>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</si>
  <si>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</si>
  <si>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</si>
  <si>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</si>
  <si>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</si>
  <si>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</si>
  <si>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</si>
  <si>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</si>
  <si>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766 - Konstrukce truhlářské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</si>
  <si>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</si>
  <si>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</si>
  <si>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</si>
  <si>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</si>
  <si>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</si>
  <si>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</si>
  <si>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</si>
  <si>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</si>
  <si>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</si>
  <si>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</si>
  <si>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</si>
  <si>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</si>
  <si>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</si>
  <si>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</si>
  <si>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</si>
  <si>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</si>
  <si>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</si>
  <si>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</si>
  <si>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</si>
  <si>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</si>
  <si>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</si>
  <si>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</si>
  <si>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321311116</t>
  </si>
  <si>
    <t>Konstrukce vodních staveb z betonu prostého mrazuvzdorného tř. C 30/37</t>
  </si>
  <si>
    <t>m3</t>
  </si>
  <si>
    <t>CS ÚRS 2024 02</t>
  </si>
  <si>
    <t>4</t>
  </si>
  <si>
    <t>805433703</t>
  </si>
  <si>
    <t>PP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</si>
  <si>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</si>
  <si>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Online PSC</t>
  </si>
  <si>
    <t>https://podminky.urs.cz/item/CS_URS_2024_02/321311116</t>
  </si>
  <si>
    <t>P</t>
  </si>
  <si>
    <t>Poznámka k položce:_x000d_
- beton C30/37 XC4 XF3_x000d_
- využití stacionárního čerpadla (vzdálenost cca 130 m)</t>
  </si>
  <si>
    <t>VV</t>
  </si>
  <si>
    <t xml:space="preserve">0,60 "F.4 SO 01 přípravné práce - bourání  - Dobetonování límce stropu šachty - betonáž C30/37 XC4 XF3</t>
  </si>
  <si>
    <t>321321116</t>
  </si>
  <si>
    <t>Konstrukce vodních staveb ze ŽB mrazuvzdorného tř. C 30/37</t>
  </si>
  <si>
    <t>642788650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</si>
  <si>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</si>
  <si>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</si>
  <si>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>Poznámka k položce:_x000d_
- viz D.5_x000d_
- využití stacionárního čerpadla (vzdálenost cca 130 m)</t>
  </si>
  <si>
    <t xml:space="preserve">8,80 "F.4 SO 01 Betonáž vstupní šachty - vodorovné konstrukce - BLOK I/1  spodní blok C30/37 XC4 XF3 S3</t>
  </si>
  <si>
    <t xml:space="preserve">3,10 "F.4 SO 01 Betonáž vstupní šachty - vodorovné konstrukce - BLOK I/3  C30/37 XC4 XF3 S3</t>
  </si>
  <si>
    <t xml:space="preserve">1,50 "F.4 SO 01 Betonáž vstupní šachty - vodorovné konstrukce - BLOK I/5  C30/37 XC4 XF3 S3</t>
  </si>
  <si>
    <t>0,60 "F.4 SO 01 Betonáž vstupní šachty - svislé konstrukce - BLOK I/2 C30/37 XC4 XF3 S3</t>
  </si>
  <si>
    <t>Mezisoučet - beton C30/37 XC4 XF3 S3</t>
  </si>
  <si>
    <t xml:space="preserve">3,10 "F.4 SO 01 Betonáž vstupní šachty - vodorovné konstrukce - BLOK I/4  C30/37  XC4 XF3 SF2 samozhutnitelný beton</t>
  </si>
  <si>
    <t xml:space="preserve">Mezisoučet - samozhutnitelný beton C30/37  XC4 XF3 SF2 </t>
  </si>
  <si>
    <t>Součet</t>
  </si>
  <si>
    <t>321351010</t>
  </si>
  <si>
    <t>Bednění konstrukcí vodních staveb rovinné - zřízení</t>
  </si>
  <si>
    <t>m2</t>
  </si>
  <si>
    <t>2027460937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</si>
  <si>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</si>
  <si>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</si>
  <si>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 xml:space="preserve">1,80 "F.4 SO 01 přípravné práce - bourání  - Dobetonování límce stropu šachty - bednění</t>
  </si>
  <si>
    <t>321352010</t>
  </si>
  <si>
    <t>Bednění konstrukcí vodních staveb rovinné - odstranění</t>
  </si>
  <si>
    <t>595350819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</si>
  <si>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</si>
  <si>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</si>
  <si>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5</t>
  </si>
  <si>
    <t>321366111</t>
  </si>
  <si>
    <t>Výztuž železobetonových konstrukcí vodních staveb z oceli 10 505 D do 12 mm</t>
  </si>
  <si>
    <t>t</t>
  </si>
  <si>
    <t>336034020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</si>
  <si>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</si>
  <si>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https://podminky.urs.cz/item/CS_URS_2024_02/321366111</t>
  </si>
  <si>
    <t>Poznámka k položce:_x000d_
- B500 B, viz D.6 (130 kg/m3 betonu)</t>
  </si>
  <si>
    <t>2,22 "F.4 SO 01 Betonáž vstupní šachty - celkem výztuž B500 B</t>
  </si>
  <si>
    <t>6</t>
  </si>
  <si>
    <t>R3823545</t>
  </si>
  <si>
    <t>Bednění samošplhací systém pro práci ve výškách oboustranné v do 50 m, zřízení i odstranění</t>
  </si>
  <si>
    <t>-1048322252</t>
  </si>
  <si>
    <t>Bednění samošplhací s veškerým potřebným zařízením pro posun, s vnitřním i vnějším pracovním lešením oboustranné obvodových i vnitřních stěn samostatných šachet výšky do 50 m, zřízení i odstranění</t>
  </si>
  <si>
    <t>100,70 "F.4 SO 01 Betonáž vstupní šachty - bednění - celkem plocha bednění - svislá</t>
  </si>
  <si>
    <t>Vodorovné konstrukce</t>
  </si>
  <si>
    <t>7</t>
  </si>
  <si>
    <t>411351011</t>
  </si>
  <si>
    <t>Zřízení bednění stropů deskových tl přes 5 do 25 cm bez podpěrné kce</t>
  </si>
  <si>
    <t>1891039346</t>
  </si>
  <si>
    <t>Bednění stropních konstrukcí - bez podpěrné konstrukce desek tloušťky stropní desky přes 5 do 25 cm zřízení</t>
  </si>
  <si>
    <t>https://podminky.urs.cz/item/CS_URS_2024_02/411351011</t>
  </si>
  <si>
    <t>Poznámka k položce:_x000d_
- bednění blok I/2</t>
  </si>
  <si>
    <t>1,80 "F.4 SO 01 Betonáž vstupní šachty - bednění - celkem plocha bednění - vodorovná</t>
  </si>
  <si>
    <t>8</t>
  </si>
  <si>
    <t>411351012</t>
  </si>
  <si>
    <t>Odstranění bednění stropů deskových tl přes 5 do 25 cm bez podpěrné kce</t>
  </si>
  <si>
    <t>199668912</t>
  </si>
  <si>
    <t>Bednění stropních konstrukcí - bez podpěrné konstrukce desek tloušťky stropní desky přes 5 do 25 cm odstranění</t>
  </si>
  <si>
    <t>https://podminky.urs.cz/item/CS_URS_2024_02/411351012</t>
  </si>
  <si>
    <t>9</t>
  </si>
  <si>
    <t>411354313</t>
  </si>
  <si>
    <t>Zřízení podpěrné konstrukce stropů výšky do 4 m tl přes 15 do 25 cm</t>
  </si>
  <si>
    <t>811090180</t>
  </si>
  <si>
    <t>Podpěrná konstrukce stropů - desek, kleneb a skořepin výška podepření do 4 m tloušťka stropu přes 15 do 25 cm zřízení</t>
  </si>
  <si>
    <t>https://podminky.urs.cz/item/CS_URS_2024_02/411354313</t>
  </si>
  <si>
    <t>10</t>
  </si>
  <si>
    <t>411354314</t>
  </si>
  <si>
    <t>Odstranění podpěrné konstrukce stropů výšky do 4 m tl přes 15 do 25 cm</t>
  </si>
  <si>
    <t>936272974</t>
  </si>
  <si>
    <t>Podpěrná konstrukce stropů - desek, kleneb a skořepin výška podepření do 4 m tloušťka stropu přes 15 do 25 cm odstranění</t>
  </si>
  <si>
    <t>https://podminky.urs.cz/item/CS_URS_2024_02/411354314</t>
  </si>
  <si>
    <t>Trubní vedení</t>
  </si>
  <si>
    <t>11</t>
  </si>
  <si>
    <t>899501221</t>
  </si>
  <si>
    <t>Stupadla do šachet ocelová s PE povlakem vidlicová pro přímé zabudování do hmoždinek</t>
  </si>
  <si>
    <t>kus</t>
  </si>
  <si>
    <t>-448630406</t>
  </si>
  <si>
    <t>Stupadla do šachet a drobných objektů ocelová s PE povlakem vidlicová pro přímé zabudování do hmoždinek</t>
  </si>
  <si>
    <t>https://podminky.urs.cz/item/CS_URS_2024_02/899501221</t>
  </si>
  <si>
    <t>Poznámka k položce:_x000d_
- viz D.3</t>
  </si>
  <si>
    <t>92 "D.3 inspekční průlez šachtou - šachtová stupadla</t>
  </si>
  <si>
    <t>R85044</t>
  </si>
  <si>
    <t>Bourání stávajícího potrubí z trub nerezových DN přes 500 do 600 z vodní hladiny</t>
  </si>
  <si>
    <t>m</t>
  </si>
  <si>
    <t>-781680858</t>
  </si>
  <si>
    <t>Poznámka k položce:_x000d_
- demontování z přírubového spoje_x000d_
- vč. vyvěšení stávajícího potrubí po dobu stavby</t>
  </si>
  <si>
    <t>6,0 "F.4 SO 01 přípravné práce - bourání - Demontáž zavdzušňovacího potrubí - demontáž a likvidace nerezového potrubí TR dn 506x3 dl. 6,0 m</t>
  </si>
  <si>
    <t>Ostatní konstrukce a práce, bourání</t>
  </si>
  <si>
    <t>13</t>
  </si>
  <si>
    <t>931995111</t>
  </si>
  <si>
    <t>Nátěr v pracovní spáře betonářské výztuže 2x ochranný</t>
  </si>
  <si>
    <t>421413367</t>
  </si>
  <si>
    <t>Nátěr betonářské výztuže v pracovní spáře 2x ochranný</t>
  </si>
  <si>
    <t>https://podminky.urs.cz/item/CS_URS_2024_02/931995111</t>
  </si>
  <si>
    <t>0,01 "D.5 detail odříznutí průvlaku - ošetření odříznuté výztuže; plocha obnažené výztuže</t>
  </si>
  <si>
    <t>14</t>
  </si>
  <si>
    <t>953334121</t>
  </si>
  <si>
    <t>Bobtnavý pásek do pracovních spar betonových kcí bentonitový 20 x 25 mm</t>
  </si>
  <si>
    <t>-1998413417</t>
  </si>
  <si>
    <t>Bobtnavý pásek do pracovních spar betonových konstrukcí bentonitový, rozměru 20 x 25 mm</t>
  </si>
  <si>
    <t>https://podminky.urs.cz/item/CS_URS_2024_02/953334121</t>
  </si>
  <si>
    <t>Poznámka k položce:_x000d_
- viz D.4 a TZ</t>
  </si>
  <si>
    <t>2,60 "D.4 těsnění styčné spáry - bentonitový pásek (blok I/4)</t>
  </si>
  <si>
    <t>15</t>
  </si>
  <si>
    <t>R94632112</t>
  </si>
  <si>
    <t>Montáž lešení zavěšeného řadového dílcového zatížení přes 75 do 150 kg/m2 v do 10 m po celou dobu stavby, vč. demontáže</t>
  </si>
  <si>
    <t>60998402</t>
  </si>
  <si>
    <t>59,18 "F.4 SO 01 přípravné práce - bourání - závěsné lešení</t>
  </si>
  <si>
    <t>16</t>
  </si>
  <si>
    <t>953334423</t>
  </si>
  <si>
    <t>Těsnící plech do pracovních spar betonových kcí s bitumenovým povrchem oboustranným š 160 mm</t>
  </si>
  <si>
    <t>299011365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</si>
  <si>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</si>
  <si>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https://podminky.urs.cz/item/CS_URS_2024_02/953334423</t>
  </si>
  <si>
    <t>Poznámka k položce:_x000d_
- viz D.5</t>
  </si>
  <si>
    <t xml:space="preserve">27,35 "F.4 SO 01 Betonáž vstupní šachty - Pracovní těsněná spára  - bitumenový plech</t>
  </si>
  <si>
    <t>17</t>
  </si>
  <si>
    <t>953943122</t>
  </si>
  <si>
    <t>Osazování výrobků přes 1 do 5 kg/kus do betonu</t>
  </si>
  <si>
    <t>1870492537</t>
  </si>
  <si>
    <t>Osazování drobných kovových předmětů výrobků ostatních jinde neuvedených do betonu se zajištěním polohy k bednění či k výztuži před zabetonováním hmotnosti přes 1 do 5 kg/kus</t>
  </si>
  <si>
    <t>https://podminky.urs.cz/item/CS_URS_2024_02/953943122</t>
  </si>
  <si>
    <t>Poznámka k položce:_x000d_
- viz D.7.1 a D.7.3</t>
  </si>
  <si>
    <t>3 "D.7.1 výpis prvků stropu šachty - L 35x35x4 mm rám roštu - počet kusů</t>
  </si>
  <si>
    <t>1 "D.7.3 výpis prvků dolní plošiny - L 35x35x4 mm rám roštu kotvený do betonu - počet kusů</t>
  </si>
  <si>
    <t>18</t>
  </si>
  <si>
    <t>M</t>
  </si>
  <si>
    <t>M130104.1</t>
  </si>
  <si>
    <t xml:space="preserve">úhelník nerezový (1.4301) rovnostranný  35x35x4 mm s kotevní pásovinou (1.4301) 30x3 mm</t>
  </si>
  <si>
    <t>-1002056502</t>
  </si>
  <si>
    <t>4,19 "D.7.1 výpis prvků stropu šachty - L 35x35x4 mm rám roštu</t>
  </si>
  <si>
    <t>1,5 "D.7.3 výpis prvků dolní plošiny - L 35x35x4 mm rám roštu kotvený do betonu</t>
  </si>
  <si>
    <t>19</t>
  </si>
  <si>
    <t>R95396121</t>
  </si>
  <si>
    <t>Kotva chemickou patronou M 12 hl 200 mm do betonu, ŽB nebo kamene s vyvrtáním otvoru</t>
  </si>
  <si>
    <t>1803612597</t>
  </si>
  <si>
    <t>Kotva chemická s vyvrtáním otvoru do betonu, železobetonu nebo tvrdého kamene chemická patrona, velikost M 12, hloubka 200 mm</t>
  </si>
  <si>
    <t>Poznámka k položce:_x000d_
- M12x200, nerez A2, tř. oceli 8.8 DIN 975 (2 ks/plotna), otvor ∅14 mm hl. 0,20 m, viz D.7.1, D.7.2, D.7.3</t>
  </si>
  <si>
    <t>2*6 "D.7.1 výpis prvků stropu šachty - kotevní konzola - chemická kotva M12; počet šroubů * počet konzol</t>
  </si>
  <si>
    <t>2*16 "D.7.2 výpis prvků horní plošiny - kotvící plotna - kotevní šroub M12; počet šroubů * počet ploten</t>
  </si>
  <si>
    <t>Mezisoučet</t>
  </si>
  <si>
    <t>4*2 "D.7.3 kotevní konzola 200x200x5 mm pro nosnou traverzu - chemická kotva M12; počet šroubů * počet konzol</t>
  </si>
  <si>
    <t>2*3 "D.7.3 výpis prvků dolní plošiny - kotevní konzola - chemická kotva M12; počet šroubů * počet konzol</t>
  </si>
  <si>
    <t xml:space="preserve">2*2 "D.7.3  kotvení UPN120 ke stěně -  chemická kotva M12; počet šroubů * počet kotvení</t>
  </si>
  <si>
    <t xml:space="preserve">1*2 "D.7.3  kotvení zábradlí ke stěně -  chemická kotva M12; počet šroubů * počet kotvení</t>
  </si>
  <si>
    <t>Mezisoučet - D.7.3</t>
  </si>
  <si>
    <t>20</t>
  </si>
  <si>
    <t>953965123</t>
  </si>
  <si>
    <t>Kotevní šroub pro chemické kotvy M 12 dl 260 mm</t>
  </si>
  <si>
    <t>-1307793510</t>
  </si>
  <si>
    <t>Kotva chemická s vyvrtáním otvoru kotevní šrouby pro chemické kotvy, velikost M 12, délka 260 mm</t>
  </si>
  <si>
    <t>https://podminky.urs.cz/item/CS_URS_2024_02/953965123</t>
  </si>
  <si>
    <t>Poznámka k položce:_x000d_
- systémový kotevní šroub M12x200, nerez A2, tř. oceli 8.8 DIN 975 (2 ks/plotna), viz D.7.1</t>
  </si>
  <si>
    <t>R9319941</t>
  </si>
  <si>
    <t>Těsnění spáry betonové konstrukce chemickou injektáží, spáry pracovní</t>
  </si>
  <si>
    <t>-955669003</t>
  </si>
  <si>
    <t>Poznámka k položce:_x000d_
- dodatečné těsnění pracovní spáry mezi ŽB šachtou a stávající konstrukcí chemickou inejktáží - PUR pryskyřice (systém injektážních hadiček 18/10 1 ks) - viz D.4 a TP</t>
  </si>
  <si>
    <t>10,00 "F.4 SO 01 přípravné práce - bourání - Injektážní hadička na stykové spáře - včetně dotěsňující injektáže PUR injektážní směsí</t>
  </si>
  <si>
    <t>22</t>
  </si>
  <si>
    <t>953333615</t>
  </si>
  <si>
    <t>PVC těsnící pás dodatečný přírubový pro připojení nové kce ke stávající vnitřní 180/170 mm</t>
  </si>
  <si>
    <t>-737549315</t>
  </si>
  <si>
    <t>PVC těsnící pás do betonových konstrukcí dodatečný přírubový pro připojení nové stavby ke stávající konstrukci vnitřní, pokládaný doprostřed konstrukce mezi výztuž rozměru 180/170 mm</t>
  </si>
  <si>
    <t>https://podminky.urs.cz/item/CS_URS_2024_02/953333615</t>
  </si>
  <si>
    <t>Poznámka k položce:_x000d_
- rohový těsnící pás - napojení ŽB konstrukce šachty na stávající konstrukci, vč.nerezové pásnice, pryžové podložky a kotevního materiál, vč. odříznutí části pásu mimo konstrukci stěny - viz D.4</t>
  </si>
  <si>
    <t>10,00 "F.4 SO 01 přípravné práce - bourání - Rohový těsnící PVC profil kotvený přes nerez pásnici</t>
  </si>
  <si>
    <t>23</t>
  </si>
  <si>
    <t>960211251</t>
  </si>
  <si>
    <t>Bourání vodních staveb zděných z kamene nebo z cihel, z vodní hladiny</t>
  </si>
  <si>
    <t>-1841652703</t>
  </si>
  <si>
    <t>Bourání konstrukcí vodních staveb z hladiny, s naložením vybouraných hmot a suti na dopravní prostředek nebo s odklizením na hromady do vzdálenosti 20 m zděných z kamene nebo z cihel</t>
  </si>
  <si>
    <t>https://podminky.urs.cz/item/CS_URS_2024_02/960211251</t>
  </si>
  <si>
    <t>1,2*1*0,3 "F.4 SO 01 přípravné práce - bourání - Bourací práce horní strojovna - odbourání cihlového zdiva pod parapatem 1,20x1,0 m</t>
  </si>
  <si>
    <t>24</t>
  </si>
  <si>
    <t>960321271</t>
  </si>
  <si>
    <t>Bourání vodních staveb ze železobetonu, z vodní hladiny</t>
  </si>
  <si>
    <t>-1238407352</t>
  </si>
  <si>
    <t>Bourání konstrukcí vodních staveb z hladiny, s naložením vybouraných hmot a suti na dopravní prostředek nebo s odklizením na hromady do vzdálenosti 20 m ze železobetonu</t>
  </si>
  <si>
    <t>https://podminky.urs.cz/item/CS_URS_2024_02/960321271</t>
  </si>
  <si>
    <t xml:space="preserve">Poznámka k položce:_x000d_
- viz D.3 a D.4_x000d_
</t>
  </si>
  <si>
    <t xml:space="preserve">1,50 "F.4 SO 01 přípravné práce - bourání - bourací práce beton. strop vtokové věže - vybourání ŽB  stropu (1,9 x1,9 *0,3)</t>
  </si>
  <si>
    <t>25</t>
  </si>
  <si>
    <t>968082017</t>
  </si>
  <si>
    <t>Vybourání plastových rámů oken včetně křídel plochy přes 2 do 4 m2</t>
  </si>
  <si>
    <t>2144977591</t>
  </si>
  <si>
    <t>Vybourání plastových rámů oken s křídly, dveřních zárubní, vrat rámu oken s křídly, plochy přes 2 do 4 m2</t>
  </si>
  <si>
    <t>https://podminky.urs.cz/item/CS_URS_2024_02/968082017</t>
  </si>
  <si>
    <t>2,7*1,2 "F.4 SO 01 přípravné práce - bourání - Bourací práce horní strojovna - demontáž rámového okna 2,7x1,2 m</t>
  </si>
  <si>
    <t>26</t>
  </si>
  <si>
    <t>985131111</t>
  </si>
  <si>
    <t>Očištění ploch stěn, rubu kleneb a podlah tlakovou vodou</t>
  </si>
  <si>
    <t>-2079385359</t>
  </si>
  <si>
    <t>https://podminky.urs.cz/item/CS_URS_2024_02/985131111</t>
  </si>
  <si>
    <t xml:space="preserve">Poznámka k položce:_x000d_
- tlak 200 - 300  bar_x000d_
- očištění odbourané betonové plochy před betonáží</t>
  </si>
  <si>
    <t xml:space="preserve">2*0,3*0,3 "F.4 SO 01 přípravné práce - bourání  -Odříznutí části ŽB průvlaku 30x30 cm dl.2,2 v prostoru budoucí šachty - očištění povrchu tl. vodou</t>
  </si>
  <si>
    <t xml:space="preserve">3,20 "F.4 SO 01 přípravné práce - bourání  - Dobetonování límce stropu šachty - očištění povrchu tlakovou vodou</t>
  </si>
  <si>
    <t>27</t>
  </si>
  <si>
    <t>9853311</t>
  </si>
  <si>
    <t>Dodatečné vlepování betonářské výztuže D 10 mm do cementové aktivované malty včetně vyvrtání otvoru D 24 mm</t>
  </si>
  <si>
    <t>823669933</t>
  </si>
  <si>
    <t>Dodatečné vlepování betonářské výztuže včetně vyvrtání a vyčištění otvoru D 24 mm cementovou aktivovanou maltou průměr výztuže 10 mm</t>
  </si>
  <si>
    <t>64*0,16 "F.4 SO 01 přípravné práce - bourání - Kotevní trny po po obvodě šachty - vrty pr. 24 mm hl.16 cm</t>
  </si>
  <si>
    <t>28</t>
  </si>
  <si>
    <t>R9853312</t>
  </si>
  <si>
    <t>Dodatečné vlepování betonářské výztuže D 12 mm do chemické malty včetně vyvrtání otvoru D 24 mm</t>
  </si>
  <si>
    <t>91947139</t>
  </si>
  <si>
    <t>Dodatečné vlepování betonářské výztuže včetně vyvrtání a vyčištění otvoru D 24 mm chemickou maltou průměr výztuže 12 mm</t>
  </si>
  <si>
    <t>8*0,15 "F.4 SO 01 přípravné práce - bourání - Vlepení kotevní výztuže do průvlaku - vlepení výztuže na chem kotvu trny ocel pr. 12 mm dl. 40 cm,vrt cm</t>
  </si>
  <si>
    <t>92*2*0,07 "D.3 inspekční průlez šachtou - šachtová stupadla - vrt D24 dl. 70 mm; počet stupadel * 2 * dl.</t>
  </si>
  <si>
    <t>29</t>
  </si>
  <si>
    <t>985331911</t>
  </si>
  <si>
    <t>Příplatek k dodatečnému vlepování betonářské výztuže za práci ve stísněném prostoru</t>
  </si>
  <si>
    <t>-686417610</t>
  </si>
  <si>
    <t>Dodatečné vlepování betonářské výztuže Příplatek k cenám za práci ve stísněném prostoru</t>
  </si>
  <si>
    <t>https://podminky.urs.cz/item/CS_URS_2024_02/985331911</t>
  </si>
  <si>
    <t>30</t>
  </si>
  <si>
    <t>13021054</t>
  </si>
  <si>
    <t>tyč ocelová ohýbaná kruhová žebírková jakost B500B (10 505) výztuž do betonu D 10-16mm</t>
  </si>
  <si>
    <t>590143953</t>
  </si>
  <si>
    <t>Poznámka k položce:_x000d_
- hmotnost R12: 0,89 kg/m</t>
  </si>
  <si>
    <t>8*0,4*0,89/1000 "F.4 SO 01 přípravné práce - bourání - Vlepení kotevní výztuže do průvlaku - vlep. výztuže na chem kotvu trny ocel pr. 12 mm dl. 40 cm</t>
  </si>
  <si>
    <t>31</t>
  </si>
  <si>
    <t>13021012</t>
  </si>
  <si>
    <t>tyč ocelová kruhová žebírková DIN 488 jakost B500B (10 505) výztuž do betonu D 10mm</t>
  </si>
  <si>
    <t>-1267994414</t>
  </si>
  <si>
    <t>Poznámka k položce:_x000d_
- hmotnost: 0,62 kg/m</t>
  </si>
  <si>
    <t>64*0,50*0,62/1000"F.4 SO 01 přípravné práce - bourání - Kotevní trny po po obvodě šachty - trny pr.10 mm délky 50 cm</t>
  </si>
  <si>
    <t>32</t>
  </si>
  <si>
    <t>R9751211</t>
  </si>
  <si>
    <t>Zřízení a odstranění jednořadého podchycení konstrukcí systémovými samostatnými stojkami v do 4 m zatížení do 750 kg/m, vč. dovozu a odvozu</t>
  </si>
  <si>
    <t>-587711337</t>
  </si>
  <si>
    <t>Zřízení a odstranění jednořadého podchycení konstrukcí systémovými samostatnými stojkami v do 4 m zatížení do 750 kg/m, vč. pronájmu, dovozu a odvozu</t>
  </si>
  <si>
    <t xml:space="preserve">0,5 "F.4 SO 01 přípravné práce - bourání  -Odříznutí části ŽB průvlaku 30x30 cm dl.2,2 v prostoru budoucí šachty - zajištění dočasného podepření</t>
  </si>
  <si>
    <t>33</t>
  </si>
  <si>
    <t>976075411</t>
  </si>
  <si>
    <t>Vybourání ocelových konzol hmotnosti přes 50 kg</t>
  </si>
  <si>
    <t>-1179632498</t>
  </si>
  <si>
    <t>Vybourání kovových madel, zábradlí, dvířek, zděří, kotevních želez ocelových kotevních želez, hmotnosti přes 50 kg</t>
  </si>
  <si>
    <t>https://podminky.urs.cz/item/CS_URS_2024_02/976075411</t>
  </si>
  <si>
    <t xml:space="preserve">80/1000 "F.4 SO 01 přípravné práce - bourání - bourací práce beton. strop vtokové věže - vybourání ocelové kotevní příruby zavzdušnění </t>
  </si>
  <si>
    <t>430/1000 "F.4 SO 01 přípravné práce - bourání - bourací práce beton. strop vtokové věže - vyburání ocel příčníků stropu a ocelového záklopu stropu</t>
  </si>
  <si>
    <t>34</t>
  </si>
  <si>
    <t>R9773121</t>
  </si>
  <si>
    <t>Řezání stávajících betonových konstrukcí vyztužených hl do 300 mm</t>
  </si>
  <si>
    <t>1445024978</t>
  </si>
  <si>
    <t xml:space="preserve">2*0,3 "F.4 SO 01 přípravné práce - bourání  -Odříznutí části ŽB průvlaku 30x30 cm dl.2,2 v prostoru budoucí šachty</t>
  </si>
  <si>
    <t>35</t>
  </si>
  <si>
    <t>AGR 01.3</t>
  </si>
  <si>
    <t>Provizorní zakrytí stropu strojovny po dobu stavby 2,0 x 2,0 m</t>
  </si>
  <si>
    <t>kpl</t>
  </si>
  <si>
    <t>-1351181245</t>
  </si>
  <si>
    <t>Poznámka k položce:_x000d_
- montáž a demontáž, vč. česlí_x000d_
- viz TZ, D.4</t>
  </si>
  <si>
    <t>36</t>
  </si>
  <si>
    <t>AGR 01.4</t>
  </si>
  <si>
    <t>Dodávka úvazného zařízení - bezpečnostního pojezdu a bezpečnostního postroje k ochraně proti pádu při sestupu do šachty spodní výpusti, s karabinou a lanem, dle ČSN EN 361</t>
  </si>
  <si>
    <t>853975107</t>
  </si>
  <si>
    <t>37</t>
  </si>
  <si>
    <t>AGR 01.5</t>
  </si>
  <si>
    <t>Nosič protinámrazového zařízení, výroba a montáž vč. materiálu a kotvení dle D.7.2</t>
  </si>
  <si>
    <t>-1986915754</t>
  </si>
  <si>
    <t>38</t>
  </si>
  <si>
    <t>AGR 01.6</t>
  </si>
  <si>
    <t>Dočasná demontáž zařízení pro rozmrazování, zpětná instalace po provedení prací</t>
  </si>
  <si>
    <t>-1056693792</t>
  </si>
  <si>
    <t>997</t>
  </si>
  <si>
    <t>Přesun sutě</t>
  </si>
  <si>
    <t>39</t>
  </si>
  <si>
    <t>997321211</t>
  </si>
  <si>
    <t>Svislá doprava suti a vybouraných hmot v do 4 m</t>
  </si>
  <si>
    <t>-1323842419</t>
  </si>
  <si>
    <t>Svislá doprava suti a vybouraných hmot s naložením do dopravního zařízení a s vyprázdněním dopravního zařízení na hromadu nebo do dopravního prostředku na výšku do 4 m</t>
  </si>
  <si>
    <t>https://podminky.urs.cz/item/CS_URS_2024_02/997321211</t>
  </si>
  <si>
    <t>0,954 "Bourací práce horní strojovna - odbourání cihlového zdiva pod parapatem 1,20x1,0 m; hmotnost dle TOV pol. 960211251</t>
  </si>
  <si>
    <t>0,165 "Bourací práce horní strojovna - demontáž rámového okna 2,7x1,2 m; hmotnost dle TOV pol. 968082017</t>
  </si>
  <si>
    <t xml:space="preserve">0,3*0,3*2,52*2,5 "F.4 SO 01 přípravné práce - bourání  - Odříznutí části ŽB průvlaku 30x30 cm dl.2,52 v prostoru budoucí šachty; rozměry * obj. hm.</t>
  </si>
  <si>
    <t>40</t>
  </si>
  <si>
    <t>997321219</t>
  </si>
  <si>
    <t>Příplatek ZKD v 4 m svislé dopravy suti a vybouraných hmot</t>
  </si>
  <si>
    <t>-1260020468</t>
  </si>
  <si>
    <t>Svislá doprava suti a vybouraných hmot s naložením do dopravního zařízení a s vyprázdněním dopravního zařízení na hromadu nebo do dopravního prostředku Příplatek k ceně za každé další započaté 4 m výšky</t>
  </si>
  <si>
    <t>https://podminky.urs.cz/item/CS_URS_2024_02/997321219</t>
  </si>
  <si>
    <t>41</t>
  </si>
  <si>
    <t>997321523</t>
  </si>
  <si>
    <t>Vodorovná doprava suti a vybouraných hmot po vodě přes 500 m do 1 km</t>
  </si>
  <si>
    <t>-665869495</t>
  </si>
  <si>
    <t>Vodorovná doprava suti a vybouraných hmot bez naložení, s vyložením a hrubým urovnáním po vodě plavidlem, na vzdálenost přes 500 m do 1 km</t>
  </si>
  <si>
    <t>https://podminky.urs.cz/item/CS_URS_2024_02/997321523</t>
  </si>
  <si>
    <t>Poznámka k položce:_x000d_
- vč. přeložení suti na dopravní prostředek na suchu</t>
  </si>
  <si>
    <t xml:space="preserve">4,275 "bourací práce beton. strop vtokové věže - vybourání ŽB  stropu (1,9 x1,9 *0,3); hmotnost dle TOV pol. 960321271</t>
  </si>
  <si>
    <t>Mezisoučet - ŽB</t>
  </si>
  <si>
    <t>0,250 "F.4 SO 01 přípravné práce - bourání - Demontáž zavzdušňovacího potrubí; hmotnost dle TOV pol. R85044</t>
  </si>
  <si>
    <t>Mezisoučet - kovové konstrukce (výzisk)</t>
  </si>
  <si>
    <t>42</t>
  </si>
  <si>
    <t>997321611</t>
  </si>
  <si>
    <t>Nakládání nebo překládání suti a vybouraných hmot</t>
  </si>
  <si>
    <t>344666836</t>
  </si>
  <si>
    <t>Vodorovná doprava suti a vybouraných hmot bez naložení, s vyložením a hrubým urovnáním nakládání nebo překládání na dopravní prostředek při vodorovné dopravě suti a vybouraných hmot</t>
  </si>
  <si>
    <t>https://podminky.urs.cz/item/CS_URS_2024_02/997321611</t>
  </si>
  <si>
    <t>43</t>
  </si>
  <si>
    <t>R997004</t>
  </si>
  <si>
    <t>Vodorovné přemístění suti vč. uložení na skládku (poplatku) dle platné legislativy</t>
  </si>
  <si>
    <t>872342602</t>
  </si>
  <si>
    <t>44</t>
  </si>
  <si>
    <t>R997006</t>
  </si>
  <si>
    <t>Vodorovné přemístění dřevěného stavebního odpadu vč. uložení na skládku (poplatku) dle platné legislativy</t>
  </si>
  <si>
    <t>1034890031</t>
  </si>
  <si>
    <t>0,424 "bourání dřevěných prahů, hmotnost dle TOV pol. 966061111</t>
  </si>
  <si>
    <t>45</t>
  </si>
  <si>
    <t>AGR 01.1</t>
  </si>
  <si>
    <t>Výzisk - nerezové potrubí, vč. dopravy</t>
  </si>
  <si>
    <t>-1285162157</t>
  </si>
  <si>
    <t>250/1000 "F.4 SO 01 přípravné práce - bourání - Demontáž zavdzušňovacího potrubí - demontáž a likvidace nerezového potrubí TR dn 506x3 dl. 6,0 m</t>
  </si>
  <si>
    <t>46</t>
  </si>
  <si>
    <t>AGR 01.2</t>
  </si>
  <si>
    <t>Výzisk - ocelové prvky, vč. dopravy</t>
  </si>
  <si>
    <t>810151674</t>
  </si>
  <si>
    <t>998</t>
  </si>
  <si>
    <t>Přesun hmot</t>
  </si>
  <si>
    <t>47</t>
  </si>
  <si>
    <t>998331011</t>
  </si>
  <si>
    <t>Přesun hmot pro nádrže</t>
  </si>
  <si>
    <t>-493615951</t>
  </si>
  <si>
    <t>Přesun hmot pro nádrže dopravní vzdálenost do 500 m</t>
  </si>
  <si>
    <t>https://podminky.urs.cz/item/CS_URS_2024_02/998331011</t>
  </si>
  <si>
    <t>Poznámka k položce:_x000d_
- využití vhodné mechanizace - doprava po koruně hráze, max. šířka stavební techniky 2,5 m (např. kolový dumper s otočí 9t)</t>
  </si>
  <si>
    <t>48</t>
  </si>
  <si>
    <t>998331091</t>
  </si>
  <si>
    <t>Příplatek k přesunu hmot pro nádrže za zvětšený přesun do 1000 m</t>
  </si>
  <si>
    <t>2084930896</t>
  </si>
  <si>
    <t>Přesun hmot pro nádrže Příplatek k ceně za zvětšený přesun přes vymezenou dopravní vzdálenost do 1 000 m</t>
  </si>
  <si>
    <t>https://podminky.urs.cz/item/CS_URS_2024_02/998331091</t>
  </si>
  <si>
    <t>PSV</t>
  </si>
  <si>
    <t>Práce a dodávky PSV</t>
  </si>
  <si>
    <t>711</t>
  </si>
  <si>
    <t>Izolace proti vodě, vlhkosti a plynům</t>
  </si>
  <si>
    <t>49</t>
  </si>
  <si>
    <t>711111053</t>
  </si>
  <si>
    <t>Provedení izolace proti zemní vlhkosti vodorovné za studena 2x nátěr krystalickou hydroizolací</t>
  </si>
  <si>
    <t>-153311490</t>
  </si>
  <si>
    <t>Provedení izolace proti zemní vlhkosti natěradly a tmely za studena na ploše vodorovné V dvojnásobným nátěrem krystalickou hydroizolací</t>
  </si>
  <si>
    <t>https://podminky.urs.cz/item/CS_URS_2024_02/711111053</t>
  </si>
  <si>
    <t>5,22 "F.4 SO 01 Betonáž vstupní šachty - Krystalizační nátěr hydroizolační - vodorovné plochy</t>
  </si>
  <si>
    <t>50</t>
  </si>
  <si>
    <t>711112053</t>
  </si>
  <si>
    <t>Provedení izolace proti zemní vlhkosti svislé za studena 2x nátěr krystalickou hydroizolací</t>
  </si>
  <si>
    <t>408566650</t>
  </si>
  <si>
    <t>Provedení izolace proti zemní vlhkosti natěradly a tmely za studena na ploše svislé S dvojnásobným nátěrem krystalickou hydroizolací</t>
  </si>
  <si>
    <t>https://podminky.urs.cz/item/CS_URS_2024_02/711112053</t>
  </si>
  <si>
    <t>100,30 "F.4 SO 01 Betonáž vstupní šachty - Krystalizační nátěr hydroizolační - svislé plochy</t>
  </si>
  <si>
    <t>51</t>
  </si>
  <si>
    <t>24551050</t>
  </si>
  <si>
    <t>stěrka hydroizolační cementová kapilárně aktivní s dodatečnou krystalizací do spodní stavby</t>
  </si>
  <si>
    <t>kg</t>
  </si>
  <si>
    <t>1937071673</t>
  </si>
  <si>
    <t>Poznámka k položce:_x000d_
- spotřeba na dvě vrstvy: 1,5 kg/m2</t>
  </si>
  <si>
    <t>5,22*1,5 "F.4 SO 01 Betonáž vstupní šachty - Krystalizační nátěr hydroizolační - vodorovné plochy</t>
  </si>
  <si>
    <t>100,30*1,5 "F.4 SO 01 Betonáž vstupní šachty - Krystalizační nátěr hydroizolační - svislé plochy</t>
  </si>
  <si>
    <t>52</t>
  </si>
  <si>
    <t>998711122</t>
  </si>
  <si>
    <t>Přesun hmot tonážní pro izolace proti vodě, vlhkosti a plynům ruční v objektech v přes 6 do 12 m</t>
  </si>
  <si>
    <t>-1649584973</t>
  </si>
  <si>
    <t>Přesun hmot pro izolace proti vodě, vlhkosti a plynům stanovený z hmotnosti přesunovaného materiálu vodorovná dopravní vzdálenost do 50 m ruční (bez užití mechanizace) v objektech výšky přes 6 do 12 m</t>
  </si>
  <si>
    <t>https://podminky.urs.cz/item/CS_URS_2024_02/998711122</t>
  </si>
  <si>
    <t>766</t>
  </si>
  <si>
    <t>Konstrukce truhlářské</t>
  </si>
  <si>
    <t>53</t>
  </si>
  <si>
    <t>766660461</t>
  </si>
  <si>
    <t>Montáž vchodových dveří včetně rámu dvoukřídlových s nadsvětlíkem do zdiva</t>
  </si>
  <si>
    <t>805737411</t>
  </si>
  <si>
    <t>Montáž vchodových dveří včetně rámu do zdiva dvoukřídlových s nadsvětlíkem</t>
  </si>
  <si>
    <t>https://podminky.urs.cz/item/CS_URS_2024_02/766660461</t>
  </si>
  <si>
    <t>1 "D.3 půdorysný řez B-B´ - vstupní dveře s okenním světlíkem 1,18x1,68 mm</t>
  </si>
  <si>
    <t>54</t>
  </si>
  <si>
    <t>M6114051</t>
  </si>
  <si>
    <t>dveře dvoukřídlé plastové plné s nadsvětlíkem bezpečnostní třídy RC2</t>
  </si>
  <si>
    <t>274523262</t>
  </si>
  <si>
    <t>1,18*3,70 "D.3 půdorysný řez B-B´ - vstupní dveře s okenním světlíkem 1,18x1,68 mm; rozměry stavebního otvoru</t>
  </si>
  <si>
    <t>4,366*2,07 'Přepočtené koeficientem množství</t>
  </si>
  <si>
    <t>55</t>
  </si>
  <si>
    <t>998766112</t>
  </si>
  <si>
    <t>Přesun hmot tonážní pro kce truhlářské s omezením mechanizace v objektech v přes 6 do 12 m</t>
  </si>
  <si>
    <t>271583737</t>
  </si>
  <si>
    <t>Přesun hmot pro konstrukce truhlářské stanovený z hmotnosti přesunovaného materiálu vodorovná dopravní vzdálenost do 50 m s omezením mechanizace v objektech výšky přes 6 do 12 m</t>
  </si>
  <si>
    <t>https://podminky.urs.cz/item/CS_URS_2024_02/998766112</t>
  </si>
  <si>
    <t>767</t>
  </si>
  <si>
    <t>Konstrukce zámečnické</t>
  </si>
  <si>
    <t>56</t>
  </si>
  <si>
    <t>767590122</t>
  </si>
  <si>
    <t>Montáž podlahového roštu svařovaného</t>
  </si>
  <si>
    <t>1818059044</t>
  </si>
  <si>
    <t>Montáž podlahových konstrukcí podlahových roštů, podlah připevněných svařováním</t>
  </si>
  <si>
    <t>https://podminky.urs.cz/item/CS_URS_2024_02/767590122</t>
  </si>
  <si>
    <t>2*0,33*0,52 "D.7.1 podlahový rošt 30, 34/38 nerez (1.4301); počet * rozměry</t>
  </si>
  <si>
    <t>4*0,50*0,52 "D.7.1 podlahový rošt 30, 34/38 nerez (1.4301); počet * rozměry</t>
  </si>
  <si>
    <t>0,72*0,16 "D.7.1 podlahový rošt 30, 34/38 nerez (1.4301); počet * rozměry</t>
  </si>
  <si>
    <t>0,72*0,75 "D.7.1 podlahový rošt 30, 34/38 nerez (1.4301); počet * rozměry</t>
  </si>
  <si>
    <t>0,72*0,13 "D.7.1 podlahový rošt 30, 34/38 nerez (1.4301); počet * rozměry</t>
  </si>
  <si>
    <t>Mezisoučet - D.7.1</t>
  </si>
  <si>
    <t>3*0,59*0,5 "D.7.3 podlahový rošt 30, 34/38 nerez (1.4301); počet * rozměry</t>
  </si>
  <si>
    <t>2*0,45*0,34 "D.7.3 podlahový rošt 30, 34/38 nerez (1.4301); počet * rozměry</t>
  </si>
  <si>
    <t>57</t>
  </si>
  <si>
    <t>55347011</t>
  </si>
  <si>
    <t>rošt podlahový svařovaný velikost 30/3mm 34/38 nerez (1.4301)</t>
  </si>
  <si>
    <t>-2040578223</t>
  </si>
  <si>
    <t>Poznámka k položce:_x000d_
- vč. pantů a úprav dle D.7.1</t>
  </si>
  <si>
    <t>58</t>
  </si>
  <si>
    <t>767832122</t>
  </si>
  <si>
    <t>Montáž venkovních požárních žebříků do betonu bez suchovodu</t>
  </si>
  <si>
    <t>1322448498</t>
  </si>
  <si>
    <t>https://podminky.urs.cz/item/CS_URS_2024_02/767832122</t>
  </si>
  <si>
    <t>6,50 "D.3 žebřík ocelový nerez dl. 6,50 m vč. výsuvných madel</t>
  </si>
  <si>
    <t>59</t>
  </si>
  <si>
    <t>M449830</t>
  </si>
  <si>
    <t>žebřík výstupový jednoduchý přímý z nerezové oceli délky 6,50 m, vč. dvojitého výsuvného madla a kotvení</t>
  </si>
  <si>
    <t>330265252</t>
  </si>
  <si>
    <t>60</t>
  </si>
  <si>
    <t>767881112</t>
  </si>
  <si>
    <t>Montáž bodů záchytného systému do železobetonu chemickou kotvou</t>
  </si>
  <si>
    <t>1556561487</t>
  </si>
  <si>
    <t>Montáž záchytného systému proti pádu bodů samostatných nebo v systému s poddajným kotvícím vedením do železobetonu chemickou kotvou</t>
  </si>
  <si>
    <t>https://podminky.urs.cz/item/CS_URS_2024_02/767881112</t>
  </si>
  <si>
    <t>Poznámka k položce:_x000d_
- viz D.7.1</t>
  </si>
  <si>
    <t>4 "D.7.1 kotvící bod záchytného systému ochrany osob</t>
  </si>
  <si>
    <t>2 "D.7.3 kotvící bod záchytného systému ochrany osob</t>
  </si>
  <si>
    <t>61</t>
  </si>
  <si>
    <t>M7092132</t>
  </si>
  <si>
    <t>kotvicí bod pro betonové konstrukce pomocí chemické kotvy, umožnění lanového přístupu</t>
  </si>
  <si>
    <t>1521537080</t>
  </si>
  <si>
    <t xml:space="preserve">Poznámka k položce:_x000d_
- kotvicí body horizontálního záchytného systému, kotvicí bod musí současně umožnit práce z lanového přístupu, kotvicí body budou v souladu s normou EN795  _x000d_
- viz D.7.1</t>
  </si>
  <si>
    <t>62</t>
  </si>
  <si>
    <t>767995101</t>
  </si>
  <si>
    <t>Montáž atypických zámečnických konstrukcí hmotnosti do 1 kg</t>
  </si>
  <si>
    <t>-1901252016</t>
  </si>
  <si>
    <t>Montáž ostatních atypických zámečnických konstrukcí hmotnosti do 1 kg</t>
  </si>
  <si>
    <t>https://podminky.urs.cz/item/CS_URS_2024_02/767995101</t>
  </si>
  <si>
    <t>20,0 "D.7.1 výpis prvků stropu šachty - spojovací materiál</t>
  </si>
  <si>
    <t>16*0,9 "D.7.2 výpis prvků horní plošiny - kotvící plotna 100x100x5 mm; počet * hmotnost</t>
  </si>
  <si>
    <t>30,0 "D.7.1 výpis prvků horní plošiny - spojovací materiál</t>
  </si>
  <si>
    <t>Mezisoučet - D.7.2</t>
  </si>
  <si>
    <t xml:space="preserve">6*0,2*4,44 "D.7.3 výpis prvků dolní plošiny - pouzdro zábradlí  trubka 48/4; počet * délka * hmotnost</t>
  </si>
  <si>
    <t>50,0 "D.7.3 výpis prvků dolní plošiny - spojovací materiál</t>
  </si>
  <si>
    <t>63</t>
  </si>
  <si>
    <t>M 01.2</t>
  </si>
  <si>
    <t>spojovací materiál (šrouby, podložky, matice), materiál nerez A2</t>
  </si>
  <si>
    <t>-946346685</t>
  </si>
  <si>
    <t>64</t>
  </si>
  <si>
    <t>M1361121.1</t>
  </si>
  <si>
    <t xml:space="preserve">kotvící plotna 100x100x5 mm s 2 ks předvrtanými otvory d 14 mm nerez 1.4307 </t>
  </si>
  <si>
    <t>1878770925</t>
  </si>
  <si>
    <t>16*(0,9/1000) "D.7.2 výpis prvků horní plošiny - kotvící plotna 100x100x5 mm; počet * hmotnost</t>
  </si>
  <si>
    <t>65</t>
  </si>
  <si>
    <t>M14031022</t>
  </si>
  <si>
    <t>trubka ocelová nerez 1.4301 48x4mm</t>
  </si>
  <si>
    <t>-1652121830</t>
  </si>
  <si>
    <t>Poznámka k položce:_x000d_
- viz D.7.3</t>
  </si>
  <si>
    <t xml:space="preserve">6*0,2 "D.7.3 výpis prvků dolní plošiny - pouzdro zábradlí  trubka 48/4; počet * délka</t>
  </si>
  <si>
    <t>66</t>
  </si>
  <si>
    <t>767995102</t>
  </si>
  <si>
    <t>Montáž atypických zámečnických konstrukcí hmotnosti přes 1 do 3 kg</t>
  </si>
  <si>
    <t>-1340754315</t>
  </si>
  <si>
    <t>Montáž ostatních atypických zámečnických konstrukcí hmotnosti přes 1 do 3 kg</t>
  </si>
  <si>
    <t>https://podminky.urs.cz/item/CS_URS_2024_02/767995102</t>
  </si>
  <si>
    <t>Poznámka k položce:_x000d_
- viz D.7.1, D.7.2 a D.7.3 _x000d_
- kotevní šrouby viz položka R95396121 a 953965123</t>
  </si>
  <si>
    <t>1,58*6 "D.7.1 výpis prvků stropu šachty - kotevní konzola 150x100x5 mm; hmotnost * počet</t>
  </si>
  <si>
    <t>3*0,985*1,36 "D.7.1 výpis prvků stropu šachty - T 30x30x3 mm; počet * délka * hmotnost</t>
  </si>
  <si>
    <t>(2*(0,765+0,765)+0,765+0,765)*2,10 "D.7.2 výpis prvků horní plošiny - L 35x35x4 rám roštu; počet * délka * hmotnost</t>
  </si>
  <si>
    <t>1,80*2 "D.7.3 kotevní konzola 200x200x5 mm pro nosnou traverzu; hmotnost * počet</t>
  </si>
  <si>
    <t>(0,9+0,5)*2,10 "D.7.3 výpis prvků dolní plošiny - L 35x35x4 rám roštu; délka * hmotnost</t>
  </si>
  <si>
    <t>1,58*3 "D.7.3 výpis prvků dolní plošiny - kotevní konzola 150x100x5 mm; hmotnost * počet</t>
  </si>
  <si>
    <t>12,7*2,54 "D.7.3 výpis prvků dolní plošiny - zábradlí - trubka 38/3; délka * hmotnost</t>
  </si>
  <si>
    <t>67</t>
  </si>
  <si>
    <t>M 01.1</t>
  </si>
  <si>
    <t>Kotevní konzola 150x120x5 s 2 ks předvrtanými otvory ∅14 pro možnost kotvení, nerez A2 (atyp.), 2x výztužné žebro tl.5 mm, materiál a výroba</t>
  </si>
  <si>
    <t>163763742</t>
  </si>
  <si>
    <t>6 "D.7.1 výpis prvků stropu šachty - kotevní konzola 150x100x5 mm - počet</t>
  </si>
  <si>
    <t>3 "D.7.3 výpis prvků dolní plošiny - kotevní konzola 150x100x5 mm - počet</t>
  </si>
  <si>
    <t>68</t>
  </si>
  <si>
    <t>M 01.4</t>
  </si>
  <si>
    <t>Kotevní konzola 200x200x5 s 4 ks předvrtanými otvory ∅14 pro možnost kotvení, nerez A2 (atyp.), 1x výztužné žebro tl.5 mm, materiál a výroba</t>
  </si>
  <si>
    <t>1204045718</t>
  </si>
  <si>
    <t>2 "D.7.3 kotevní konzola 200x200x5 mm pro nosnou traverzu - počet</t>
  </si>
  <si>
    <t>69</t>
  </si>
  <si>
    <t>M130106</t>
  </si>
  <si>
    <t>ocel profilová nerez 1.4301 průřezu T 30x30x3,0mm</t>
  </si>
  <si>
    <t>154180688</t>
  </si>
  <si>
    <t>3*0,985*(1,36/1000) "D.7.1 výpis prvků stropu šachty - T 30x30x3 mm; počet * délka * hmotnost</t>
  </si>
  <si>
    <t>70</t>
  </si>
  <si>
    <t>M14031021</t>
  </si>
  <si>
    <t>trubka ocelová nerez 1.4301 38x3mm</t>
  </si>
  <si>
    <t>-1036073109</t>
  </si>
  <si>
    <t>Poznámka k položce:_x000d_
- D.7.3</t>
  </si>
  <si>
    <t>12,7 "D.7.3 výpis prvků dolní plošiny - zábradlí - trubka 38/3</t>
  </si>
  <si>
    <t>71</t>
  </si>
  <si>
    <t>767995111</t>
  </si>
  <si>
    <t>Montáž atypických zámečnických konstrukcí hmotnosti přes 3 do 5 kg</t>
  </si>
  <si>
    <t>510402971</t>
  </si>
  <si>
    <t>Montáž ostatních atypických zámečnických konstrukcí hmotnosti přes 3 do 5 kg</t>
  </si>
  <si>
    <t>https://podminky.urs.cz/item/CS_URS_2024_02/767995111</t>
  </si>
  <si>
    <t>2*(2,05+1,8)*2,10 "D.7.2 výpis prvků horní plošiny - L 35x35x4 rám roštu; počet * délka * hmotnost</t>
  </si>
  <si>
    <t>(1,5+1,5)*2,10 "D.7.3 výpis prvků dolní plošiny - L 35x35x4 rám roštu; délka * hmotnost</t>
  </si>
  <si>
    <t>72</t>
  </si>
  <si>
    <t>M130104.2</t>
  </si>
  <si>
    <t xml:space="preserve">úhelník nerez 1.4301 rovnostranný  35x35x4 mm</t>
  </si>
  <si>
    <t>411741750</t>
  </si>
  <si>
    <t>Poznámka k položce:_x000d_
- hmotnost 2,10 kg/m</t>
  </si>
  <si>
    <t>(2*(2,05+1,8+0,765+0,765)+4,13+4,13+0,765+0,765)*(2,10/1000) "D.7.2 výpis prvků horní plošiny - L 35x35x4 rám roštu; počet * délka * hmotnost</t>
  </si>
  <si>
    <t>(0,9+0,5+1,5+1,5)*(2,10/1000) "D.7.3 výpis prvků dolní plošiny - L 35x35x4 rám roštu; délka * hmotnost</t>
  </si>
  <si>
    <t>73</t>
  </si>
  <si>
    <t>767995112</t>
  </si>
  <si>
    <t>Montáž atypických zámečnických konstrukcí hmotnosti přes 5 do 10 kg</t>
  </si>
  <si>
    <t>-200849866</t>
  </si>
  <si>
    <t>Montáž ostatních atypických zámečnických konstrukcí hmotnosti přes 5 do 10 kg</t>
  </si>
  <si>
    <t>https://podminky.urs.cz/item/CS_URS_2024_02/767995112</t>
  </si>
  <si>
    <t>Poznámka k položce:_x000d_
- viz D.7.2</t>
  </si>
  <si>
    <t>8*0,615*10,70 "D.7.2 výpis prvků horní plošiny - UPN 100 - zavětrování; počet * délka * hmotnost</t>
  </si>
  <si>
    <t>8*(0,765+0,89)*10,70 "D.7.2 výpis prvků horní plošiny - UPN 100 - nosník konzoly; počet * délka * hmotnost</t>
  </si>
  <si>
    <t>(4,13+4,13)*2,10 "D.7.2 výpis prvků horní plošiny - L 35x35x4 rám roštu; délka * hmotnost</t>
  </si>
  <si>
    <t>74</t>
  </si>
  <si>
    <t>M13010811</t>
  </si>
  <si>
    <t>ocel profilová nerez 1.4301 průřez U (UPN) 100</t>
  </si>
  <si>
    <t>1912810270</t>
  </si>
  <si>
    <t>Poznámka k položce:_x000d_
- hmotnost 10,70 kg/m</t>
  </si>
  <si>
    <t>8*0,615*(10,70/1000) "D.7.2 výpis prvků horní plošiny - UPN 100 - zavětrování; počet * délka * hmotnost</t>
  </si>
  <si>
    <t>8*(0,765+0,89)*(10,70/1000) "D.7.2 výpis prvků horní plošiny - UPN 100 - nosník konzoly; počet * délka * hmotnost</t>
  </si>
  <si>
    <t>75</t>
  </si>
  <si>
    <t>767995113</t>
  </si>
  <si>
    <t>Montáž atypických zámečnických konstrukcí hmotnosti přes 10 do 20 kg</t>
  </si>
  <si>
    <t>-637424496</t>
  </si>
  <si>
    <t>Montáž ostatních atypických zámečnických konstrukcí hmotnosti přes 10 do 20 kg</t>
  </si>
  <si>
    <t>https://podminky.urs.cz/item/CS_URS_2024_02/767995113</t>
  </si>
  <si>
    <t>3*0,985*13,56 "D.7.1 výpis prvků stropu šachty - UPN 120 - hlavní nosník; počet * délka * hmotnost</t>
  </si>
  <si>
    <t>(1,5+1,5+0,9)*13,56 "D.7.3 výpis prvků dolní plošiny - UPN 120 - hlavní nosník; délka * hmotnost</t>
  </si>
  <si>
    <t>76</t>
  </si>
  <si>
    <t>M13010812</t>
  </si>
  <si>
    <t>ocel profilová nerez 1.4301 průřez U (UPN) 120</t>
  </si>
  <si>
    <t>1757412780</t>
  </si>
  <si>
    <t>Poznámka k položce:_x000d_
- hmotnost 13,56 kg/m, viz D.7.1 a D.7.3</t>
  </si>
  <si>
    <t>3*0,985*(13,56/1000) "D.7.1 výpis prvků stropu šachty - UPN 120 - hlavní nosník; počet * délka * hmotnost</t>
  </si>
  <si>
    <t>(1,5+1,5+0,9)*(13,56/1000) "D.7.3 výpis prvků dolní plošiny - UPN 120 - hlavní nosník; délka * hmotnost</t>
  </si>
  <si>
    <t>77</t>
  </si>
  <si>
    <t>767995115</t>
  </si>
  <si>
    <t>Montáž atypických zámečnických konstrukcí hmotnosti přes 50 do 100 kg</t>
  </si>
  <si>
    <t>878767812</t>
  </si>
  <si>
    <t>Montáž ostatních atypických zámečnických konstrukcí hmotnosti přes 50 do 100 kg</t>
  </si>
  <si>
    <t>https://podminky.urs.cz/item/CS_URS_2024_02/767995115</t>
  </si>
  <si>
    <t>2*(2,05+2,05)*25,30 "D.7.2 výpis prvků horní plošiny - UPN 200 - hlavní nosník; počet * délka * hmotnost</t>
  </si>
  <si>
    <t>78</t>
  </si>
  <si>
    <t>767995116</t>
  </si>
  <si>
    <t>Montáž atypických zámečnických konstrukcí hmotnosti přes 100 do 250 kg</t>
  </si>
  <si>
    <t>-1232295155</t>
  </si>
  <si>
    <t>Montáž ostatních atypických zámečnických konstrukcí hmotnosti přes 100 do 250 kg</t>
  </si>
  <si>
    <t>https://podminky.urs.cz/item/CS_URS_2024_02/767995116</t>
  </si>
  <si>
    <t>2*4,13*25,30 "D.7.2 výpis prvků horní plošiny - UPN 200 - hlavní nosník; počet * délka * hmotnost</t>
  </si>
  <si>
    <t>361,2 "D.7.2 výpis prvků horní plošiny - montáž zábradlí k horní plošině</t>
  </si>
  <si>
    <t>1,95*52,60/1000 "D.7.3 nosná traverza - HEB 180 nerez 1.4301; délka * hmotnost</t>
  </si>
  <si>
    <t>79</t>
  </si>
  <si>
    <t>M13010822</t>
  </si>
  <si>
    <t>ocel profilová nerez 1.4301 průřez U (UPN) 200</t>
  </si>
  <si>
    <t>-2060167639</t>
  </si>
  <si>
    <t>Poznámka k položce:_x000d_
- hmotnost 25,30 kg/m</t>
  </si>
  <si>
    <t>2*(2,05+2,05)*(25,30/1000) "D.7.2 výpis prvků horní plošiny - UPN 200 - hlavní nosník; počet * délka * hmotnost</t>
  </si>
  <si>
    <t>2*4,13*(25,30/1000) "D.7.2 výpis prvků horní plošiny - UPN 200 - hlavní nosník; počet * délka * hmotnost</t>
  </si>
  <si>
    <t>80</t>
  </si>
  <si>
    <t>M 01.3</t>
  </si>
  <si>
    <t>Zábradlí horní plošiny, výroba vč. materiálu, nerez 1.4301</t>
  </si>
  <si>
    <t>-151068388</t>
  </si>
  <si>
    <t>81</t>
  </si>
  <si>
    <t>13010978</t>
  </si>
  <si>
    <t>ocel profilová jakost S235JR (11 375) průřez HEB 180</t>
  </si>
  <si>
    <t>962588749</t>
  </si>
  <si>
    <t>1,95*(52,60/1000) "D.7.3 nosná traverza - HEB 180 nerez 1.4301; délka * hmotnost</t>
  </si>
  <si>
    <t>82</t>
  </si>
  <si>
    <t>998767122</t>
  </si>
  <si>
    <t>Přesun hmot tonážní pro zámečnické konstrukce ruční v objektech v přes 6 do 12 m</t>
  </si>
  <si>
    <t>-260596827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</si>
  <si>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</si>
  <si>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</si>
  <si>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Práce a dodávky M</t>
  </si>
  <si>
    <t>21-M</t>
  </si>
  <si>
    <t>Elektromontáže</t>
  </si>
  <si>
    <t>83</t>
  </si>
  <si>
    <t>AGR 01.7</t>
  </si>
  <si>
    <t>Změna vedení elektrokabeláže a rozvodů v horní strojovně uzávěrů v místě kolize s novým dveřním otvorem, vč. materiálu</t>
  </si>
  <si>
    <t>1183060190</t>
  </si>
  <si>
    <t>Poznámka k položce:_x000d_
- viz TZ</t>
  </si>
  <si>
    <t>84</t>
  </si>
  <si>
    <t>R21029</t>
  </si>
  <si>
    <t>Úprava dolního vedení hromosvodu, vč. materiálu</t>
  </si>
  <si>
    <t>502169019</t>
  </si>
  <si>
    <t>SO 02 - Sanace průsaků ve vtokové věži</t>
  </si>
  <si>
    <t>AGR 02.1</t>
  </si>
  <si>
    <t>Ocelová svařovaná konstrukce závěsné plošiny o rozměrech 1,40 x 1,40 m s vodícími kolečky po bocích, výroba vč. materiálu</t>
  </si>
  <si>
    <t>-1038585630</t>
  </si>
  <si>
    <t>AGR 02.2</t>
  </si>
  <si>
    <t xml:space="preserve">Bodová sanace poruch - tlakové průsaky (injektáž přes těsnící injektážní desku 40x30 cm - odstranění poškozeného betonu, otryskání vodním paprskem, lokální vyrovnání stěny, vrty v místě poruchy,  osazení těsnící injektážní desky, PUR injektáž)</t>
  </si>
  <si>
    <t>1463189908</t>
  </si>
  <si>
    <t>Bodová sanace poruch - tlakové průsaky (injektáž přes těsnící injektážní desku 40x30 cm - mechanické odstranění poškozeného betonu, otryskání vodním paprskem, lokální vyrovnání stěny pomocí jednosložkové suché maltové směsi s obsahem expanzní a těsnící přísady, vrty v místě poruchy pr. 20 mm dl. max 300 mm, osazení těsnící injektážní desky s ventily, těsnící injektáž dvousložkovou polyuretanovou směsí)</t>
  </si>
  <si>
    <t>Poznámka k položce:_x000d_
- mechanické odstranění starého betonu v místě poruchy, otryskání vodním paprskem (&gt;200 bar)_x000d_
- 2x vrt v místě poruchy pr. 20 mm dl. max 300 mm_x000d_
- lokální vyrovnání stěny pomocí jednosložkové suché maltové směsi s obsahem expanzní a těsnící přísady_x000d_
- osazení těsnící injektážní desky s injektážním ventilem a kulovým ventilem pro odvádění vody kotvená po obvodě pomocí kotevních šroubů (10x vrt or. 8 mm, hl. 100 mm) včetně obvodového těsnění_x000d_
- těsnící injektáž dvousložkovou polyuretanovou směsí_x000d_
- viz D.8.1</t>
  </si>
  <si>
    <t>119,0 "F.4 SO 02 Sanace průsaků ve vtokové věži - bodová sanační injektáž přes těsnící injektážní desku</t>
  </si>
  <si>
    <t>AGR 02.3</t>
  </si>
  <si>
    <t>Plošná sanace poruch - injektáž rubu stěny prům. plochy 0,5 m2 (mechanické odstranění starého betonu, otryskání vodním paprskem, vrty v místě poruchy pr. 20 mm dl. max 300 mm, vrty pro injektážní pakry, těsnící injektáž dvousložkovou polyuretanovou směsí)</t>
  </si>
  <si>
    <t>ks</t>
  </si>
  <si>
    <t>-1792556507</t>
  </si>
  <si>
    <t>Poznámka k položce:_x000d_
- mechanické odstranění starého betonu v místě poruchy, otryskání vodním paprskem (&gt;200 bar)_x000d_
- 2x vrt v místě poruchy pr. 20 mm dl. max 300 mm_x000d_
- 4x vrt pro injektážní pakry pr. 14 mm dl. 400 mm, osazení pakrů_x000d_
- těsnící injektáž dvousložkovou polyuretanovou směsí_x000d_
- viz D.8.1</t>
  </si>
  <si>
    <t xml:space="preserve">33,0 "F.4 SO 02 Sanace průsaků ve vtokové věži - plošná injektáž  0,5 m2</t>
  </si>
  <si>
    <t>AGR 02.4</t>
  </si>
  <si>
    <t>Sanace pracovní spáry - netlakové průsaky (mechanické odstranění poškozeného betonu, otryskání vodním paprskem, překrytí tixotropní cementovou stěrkou, proinjektování pracovní spáry dvousložkovou polyuretanovou směsí)</t>
  </si>
  <si>
    <t>1000389902</t>
  </si>
  <si>
    <t xml:space="preserve">Poznámka k položce:_x000d_
- mechanické odstranění oslabeného či poškozeného betonu, otryskání vodním paprskem (&gt;200 bar)_x000d_
- překrytí tixotropní cementovou stěrkou s rychlým nárůstem pevnosti_x000d_
- proinjektování pracovní spáry dvousložkovou polyuretanovou směsí (injektážní pakry á 250 mm, vrtané střídavě, prům. vrtu 14 mm, dl. 70 mm)_x000d_
- viz D.8.1_x000d_
_x000d_
</t>
  </si>
  <si>
    <t>40,0 "F.4 SO 02 Sanace průsaků ve vtokové věži - netlakové průsaky (sanace spáry)</t>
  </si>
  <si>
    <t>AGR 02.5</t>
  </si>
  <si>
    <t>Sanace povrchu betonů v místech odhalené výztuže (očištění povrchu, mechanické vysekání a očištění, aplikace ochranného nátěru, fixace kari sítě, reprofilace sanační směsí)</t>
  </si>
  <si>
    <t>509547748</t>
  </si>
  <si>
    <t xml:space="preserve">Poznámka k položce:_x000d_
- stávající degradovaný a rozpraskaný povrch bude před reprofilací odstraněn - mechanické bourání, vysokotlaký vodní paprsek (min. 800 barů), okraje opravované oblasti budou proříznuty kolmo k povrchu_x000d_
- odstranění korozních zplodin odhalené korodující výztuže, na její povrch bude aplikován ochranný nátěr na cementové bázi (adhezní můstek) s inhibitory koroze_x000d_
- fixace kari sítí 40x40x2 mm pomocí min 9ks/m2 ocelových trnů (bet. výztuž 6 mm, hl. vtru min 65 mm)_x000d_
- reprofilace  sanační směsí v kvalitativní třídě na úrovni C 30/37 s povrchem zednicky finalizovaným zatočením tl. 25-60 mm_x000d_
- viz D.8.2, TZ</t>
  </si>
  <si>
    <t xml:space="preserve">9,2 "F.4 SO 02 Sanace průsaků ve vtokové věži - sanace povrchu betonů v místech odahelené  výztuže</t>
  </si>
  <si>
    <t>569614246</t>
  </si>
  <si>
    <t>Poznámka k položce:_x000d_
- svislá doprava suti</t>
  </si>
  <si>
    <t>1,0139 "hmotnost sutě dle TOV pol. AGR 02.2</t>
  </si>
  <si>
    <t>0,2904 "hmotnost sutě dle TOV pol. AGR 02.3</t>
  </si>
  <si>
    <t>0,4000 "hmotnost sutě dle TOV pol. AGR 02.4</t>
  </si>
  <si>
    <t>1,1776 "hmotnost sutě dle TOV pol. AGR 02.5</t>
  </si>
  <si>
    <t>-1011807850</t>
  </si>
  <si>
    <t>Poznámka k položce:_x000d_
- svislá doprava suti (celkem 28 m)</t>
  </si>
  <si>
    <t>2,882*6 'Přepočtené koeficientem množství</t>
  </si>
  <si>
    <t>-1929769586</t>
  </si>
  <si>
    <t>336054367</t>
  </si>
  <si>
    <t>311833967</t>
  </si>
  <si>
    <t>998332091</t>
  </si>
  <si>
    <t>Příplatek k přesunu hmot pro úpravy vodních toků za zvětšený přesun do 1000 m</t>
  </si>
  <si>
    <t>1102221235</t>
  </si>
  <si>
    <t>Přesun hmot pro úpravy vodních toků a kanály, hráze rybníků apod. Příplatek k ceně za zvětšený přesun přes vymezenou dopravní vzdálenost do 1 000 m</t>
  </si>
  <si>
    <t>https://podminky.urs.cz/item/CS_URS_2024_02/998332091</t>
  </si>
  <si>
    <t>VON - Vedlejší a ostatní náklady</t>
  </si>
  <si>
    <t>VRN - Vedlejší rozpočtové náklady</t>
  </si>
  <si>
    <t xml:space="preserve">    A 0 - Ostaní náklady spojené s realizací stavby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</si>
  <si>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</si>
  <si>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</si>
  <si>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</si>
  <si>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</si>
  <si>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</si>
  <si>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</si>
  <si>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</si>
  <si>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</si>
  <si>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A 0</t>
  </si>
  <si>
    <t>Ostaní náklady spojené s realizací stavby</t>
  </si>
  <si>
    <t>OST 1.1</t>
  </si>
  <si>
    <t>ostatní náklady před realizací stavby - doplnění Havarijního plánu</t>
  </si>
  <si>
    <t>1380714911</t>
  </si>
  <si>
    <t xml:space="preserve">Poznámka k položce:_x000d_
- náklady na doplnění Havarijního plánu, který bude předložen obci a vodoprávnímu úřadu_x000d_
</t>
  </si>
  <si>
    <t>OST 1.2</t>
  </si>
  <si>
    <t>ostatní náklady před realizací stavby - doplnění Povodňového plánu</t>
  </si>
  <si>
    <t>1000061255</t>
  </si>
  <si>
    <t xml:space="preserve">Poznámka k položce:_x000d_
- náklady na doplnění Povodňového plánu, který bude předložen obci a vodoprávnímu úřadu_x000d_
_x000d_
_x000d_
_x000d_
</t>
  </si>
  <si>
    <t>OST 1.3</t>
  </si>
  <si>
    <t>ostatní náklady před realizací stavby - zpracování technologických postupů a plánů kontrol</t>
  </si>
  <si>
    <t>2059274220</t>
  </si>
  <si>
    <t xml:space="preserve">Poznámka k položce:_x000d_
_x000d_
_x000d_
</t>
  </si>
  <si>
    <t>OST 1.4</t>
  </si>
  <si>
    <t>ostatní náklady před realizací stavby - pasportizace veškerých objektů dotčených stavební činností před zahajením stavby</t>
  </si>
  <si>
    <t>-1804758786</t>
  </si>
  <si>
    <t>ostatní náklady před zahájením stavby - pasportizace veškerých objektů dotčených stavební činností před zahajením stavby</t>
  </si>
  <si>
    <t xml:space="preserve">Poznámka k položce:_x000d_
_x000d_
_x000d_
_x000d_
_x000d_
</t>
  </si>
  <si>
    <t>OST 1.5</t>
  </si>
  <si>
    <t>ostatní náklady před realizací stavby - vytýčení veškerých inženýrských sítí a dalších případných překážek v prostoru stavby</t>
  </si>
  <si>
    <t>343003452</t>
  </si>
  <si>
    <t>ostatní náklady před zahájením stavby - vytýčení veškerých inženýrských sítí a dalších případných překážek v prostoru stavby</t>
  </si>
  <si>
    <t xml:space="preserve">Poznámka k položce:_x000d_
_x000d_
_x000d_
_x000d_
</t>
  </si>
  <si>
    <t>OST 2.1</t>
  </si>
  <si>
    <t>ostatní náklady v průběhu realizace a po realizaci stavby - fotografická dokumentace a další nutné náklady k řádnému a úplnému zhotovení předmětu díla</t>
  </si>
  <si>
    <t>1800168064</t>
  </si>
  <si>
    <t xml:space="preserve">Poznámka k položce:_x000d_
- fotografická dokumentace veškerých konstrukcí, které budou v průběhu výstavby skryty nebo zakryty, vč. opatření této fotodokumentace datem a popisem jednotlivých záběrů, uložení na  CD a všechna další nutné náklady k řádnému a úplnému zhotovení předmětu díla zřejmé ze zadávací dokumentace   _x000d_
</t>
  </si>
  <si>
    <t>OST 2.2</t>
  </si>
  <si>
    <t>ostatní náklady v průběhu realizace a po realizaci stavby - čištění komunikací a vozidel vyjíždějících ze stavby během výstavby</t>
  </si>
  <si>
    <t>-1596976444</t>
  </si>
  <si>
    <t>OST 2.3</t>
  </si>
  <si>
    <t xml:space="preserve">ostatní náklady v průběhu realizace a po realizaci stavby - pasportizace stavbou dotčených ploch a objektů po stavbě </t>
  </si>
  <si>
    <t>-1137377482</t>
  </si>
  <si>
    <t>OST 2.4</t>
  </si>
  <si>
    <t>ostatní náklady v průběhu realizace a po realizaci stavby - dílenská dokumentace, realizační dokumentace stavby</t>
  </si>
  <si>
    <t>-1665181731</t>
  </si>
  <si>
    <t>OST 2.5</t>
  </si>
  <si>
    <t>ostatní náklady v průběhu realizace a po realizaci stavby - přehledné vynesení a zakreslení jednotlivých opravovaných ploch do výkresů</t>
  </si>
  <si>
    <t>84518907</t>
  </si>
  <si>
    <t>ostatní náklady v průběhu realizace a po realizaci stavby - přehledné vynesení a zakreslení jednotlivých opravovaných ploch do výkresů pohledů s určením výměry a tloušťky sanované vrstvy</t>
  </si>
  <si>
    <t>Poznámka k položce:_x000d_
- včetně související fotodokumentace nebo videodokumentace</t>
  </si>
  <si>
    <t>OST 2.6</t>
  </si>
  <si>
    <t xml:space="preserve">ostatní náklady v průběhu realizace a po realizaci stavby - dokumentace skutečného provedení stavby, ve trojím vyhotovení </t>
  </si>
  <si>
    <t>1149021990</t>
  </si>
  <si>
    <t xml:space="preserve">Poznámka k položce:_x000d_
- v českém jazyce, z toho 2 paré v listinné podobě a 1 paré v digitální verzi v editovatelném tvaru, formátu *.doc, *.xls a *.dwg (WORD, EXCEL a AUTOCAD). _x000d_
- DSPS bude obsahovat kompletní výkresy skutečného provedení a kompletní seznam použitých materiálů. Všechny změny a rozdíly v provedení díla oproti schválené dokumentaci pro provedení stavby odsouhlasené objednatelem stavby a provedené během výstavby budou zhotovitelem ve výkresech v dokumentaci pro provedení stavby po jejich  realizaci jasně a srozumitelně vyznačeny. Výkresy a dokumentace beze změn v provedení, budou opatřeny nad rozpiskou výkresu poznámkou “Beze změn”. Všechny takto postupně odevzdané výkresy skutečného provedení stavby budou opatřeny razítkem a podpisem oprávněné osoby za zhotovitele a zřetelným označením “Výkres skutečného provedení“. _x000d_
</t>
  </si>
  <si>
    <t>R29121101</t>
  </si>
  <si>
    <t>Zřízení a odstranění zpevněných ploch na ZS a všech a přístupech k nádrži, včetně uvedení všech dotčených pozemků do původního stavu (ohumusování a osetí), včetně případných oprav komunikace při jejím poškození zhotovitelem</t>
  </si>
  <si>
    <t>-241173189</t>
  </si>
  <si>
    <t>Poznámka k položce:_x000d_
- včetně uvedení dotčených komunikací do původního stavu</t>
  </si>
  <si>
    <t>VRN1</t>
  </si>
  <si>
    <t>Průzkumné, geodetické a projektové práce</t>
  </si>
  <si>
    <t>01210300</t>
  </si>
  <si>
    <t>Geodetické práce před výstavbou</t>
  </si>
  <si>
    <t>1024</t>
  </si>
  <si>
    <t>-1359671525</t>
  </si>
  <si>
    <t>Průzkumné, geodetické a projektové práce geodetické práce před výstavbou</t>
  </si>
  <si>
    <t xml:space="preserve">Poznámka k položce:_x000d_
- vytýčení objektů stavby oprávněným geodetem a zajištění vyhotovení protokolu o vytýčení ve dvojím vyhotovení_x000d_
</t>
  </si>
  <si>
    <t>Geodetické práce v průběhu výstavby a po výstavbě</t>
  </si>
  <si>
    <t>1262124135</t>
  </si>
  <si>
    <t>Průzkumné, geodetické a projektové práce geodetické práce v průběhu výstavby a po výstavbě</t>
  </si>
  <si>
    <t>Poznámka k položce:_x000d_
- zaměření skutečného stavu po provedení stavby_x000d_
- zaměření skutečného provedení stavby oprávněným geodetem ve trojím vyhotovení vč. 1x na CD</t>
  </si>
  <si>
    <t>VRN2</t>
  </si>
  <si>
    <t>Příprava staveniště</t>
  </si>
  <si>
    <t>R021103</t>
  </si>
  <si>
    <t>Norná stěna před vtokovou věží, dl. 50 m</t>
  </si>
  <si>
    <t>55862720</t>
  </si>
  <si>
    <t>VRN3</t>
  </si>
  <si>
    <t>Zařízení staveniště</t>
  </si>
  <si>
    <t>032103001</t>
  </si>
  <si>
    <t>Prostředky a materiál pro šetření a likvidaci vzniklé ekologické havárie</t>
  </si>
  <si>
    <t>748791650</t>
  </si>
  <si>
    <t xml:space="preserve">PP: 
- 1x havarijní souprava OIL 240 (obsah soupravy: nádoba 240l, Algasorb 30kgm, 50 x rohož, 
5x nohavice, 5x polštář, 200x utěrka NT, 1x lopatka a smeták, 5x PE pytel, 5x výstražná nálepka, 2x rukavice 
Havarijní souprava UNV 60: 
-1x sud 120 litrů, 20x rohož, 8x nohavice, 10kg OI-Ex "82", 5x utěrka, 2x polštář, 1x rukavice, 
1x brýle, 2x PE pytel, 2x výstr. nálepka, absorpční schopnost 150 litrů 
Norná stěna EKNS 220 H (4ks, rozměr 0,13 x 3 m) nebo enviromentální typ PEpytle 120 l - 10ks
ruční nářadí (sekyra, pila, krumpáč, lopata, palice)
zásoba řeziva (prkna, latě, trámy) - jednotky kusů 
lahve pro odběr vzorků (prachovnice se širokým hrdlem o objemu 1,25 l) - 5ks 
</t>
  </si>
  <si>
    <t>034103000</t>
  </si>
  <si>
    <t>Energie pro zařízení staveniště</t>
  </si>
  <si>
    <t>1956885577</t>
  </si>
  <si>
    <t>Zařízení staveniště zabezpečení staveniště energie pro zařízení staveniště</t>
  </si>
  <si>
    <t>Poznámka k položce:_x000d_
- nezbytné vnitrostaveništní rozvody energie vč. zajištění jejich zdrojů</t>
  </si>
  <si>
    <t>034403000</t>
  </si>
  <si>
    <t>Dopravní značení na staveništi</t>
  </si>
  <si>
    <t>1479217693</t>
  </si>
  <si>
    <t>Zařízení staveniště zabezpečení staveniště dopravní značení na staveništi</t>
  </si>
  <si>
    <t>034503000</t>
  </si>
  <si>
    <t>Informační tabule na staveništi</t>
  </si>
  <si>
    <t>-1924933568</t>
  </si>
  <si>
    <t>Zařízení staveniště zabezpečení staveniště informační tabule</t>
  </si>
  <si>
    <t xml:space="preserve">Poznámka k položce:_x000d_
- podklad pro inf. tabuly z OSB desky tl.19mm, o velikosti 1000x2000mm _x000d_
pevně umístěnou na délku ve výšce 2000mm nad terénum _x000d_
- zajištění umístění na podkladní desku OSB; štítku o povolení stavby, stejnopislu oznámení prací oblastnímu inspektorátu práce, _x000d_
 informační tabule stavby _x000d_
</t>
  </si>
  <si>
    <t>034703000</t>
  </si>
  <si>
    <t>Osvětlení staveniště</t>
  </si>
  <si>
    <t>1121893730</t>
  </si>
  <si>
    <t>Zařízení staveniště zabezpečení staveniště osvětlení staveniště</t>
  </si>
  <si>
    <t>R 03000</t>
  </si>
  <si>
    <t>Zřízení, provoz a nasledná likvidace provozního zařízení staveniště vč. označení a oplocení</t>
  </si>
  <si>
    <t>1389055935</t>
  </si>
  <si>
    <t xml:space="preserve">Poznámka k položce:_x000d_
- včetně oplocení zařízení staveniště, WC, stavební buňky a informačních tabulí, tabulek zákazu vstupu a uvedení místa zřízení staveniště po jeho odstranění do původního stavu_x000d_
</t>
  </si>
  <si>
    <t>VRN4</t>
  </si>
  <si>
    <t>Inženýrská činnost</t>
  </si>
  <si>
    <t>045303001</t>
  </si>
  <si>
    <t>Inženýrské činnosti na staveništi a zpracování stavbou vyvolaných dokladů</t>
  </si>
  <si>
    <t>-1638883590</t>
  </si>
  <si>
    <t>045303002</t>
  </si>
  <si>
    <t>Zajištění opatření vyplývajících z potřeb plnění opatření dle plánu BOZP</t>
  </si>
  <si>
    <t>-151785000</t>
  </si>
  <si>
    <t>045303003</t>
  </si>
  <si>
    <t>Program TBD pro stavbu a rozsah měření dohledu TBD</t>
  </si>
  <si>
    <t>12725136</t>
  </si>
  <si>
    <t>049002000</t>
  </si>
  <si>
    <t>Ostatní inženýrská činnost</t>
  </si>
  <si>
    <t>1822983760</t>
  </si>
  <si>
    <t>Poznámka k položce:_x000d_
- veškeré náklady související s plněním všech podmínek pro stavbu zajištěných stavebních povolení, zajištění veškerých rozhodnutí a souhlasů nutných pro realizaci stavby (jako např. stavební povolení pro zařízení staveniště, DIO) _x000d_
- DIO obsahuje veškeré nutné náklady na projednání, realizaci, udržování a konečnou likvidaci opatření popsaných v DIO včetně úhrady nákladů vyžadovaných dopravcem dle zpracovaného DIO</t>
  </si>
  <si>
    <t>R04319400</t>
  </si>
  <si>
    <t>Ostatní zkoušky</t>
  </si>
  <si>
    <t>-1112087635</t>
  </si>
  <si>
    <t>Inženýrská činnost zkoušky a ostatní měření zkoušky ostatní zkoušky</t>
  </si>
  <si>
    <t xml:space="preserve">Poznámka k položce:_x000d_
- zkoušky pevnosti pro C30/37 a zkouška  mrazuvzdornosti pro XF3_x000d_
- NDT zkoušky svarů dle ČSN EN ISO 17635: VT+PT</t>
  </si>
  <si>
    <t>09921</t>
  </si>
  <si>
    <t>Zajištění biologického dozoru odborně způsobilou osobou</t>
  </si>
  <si>
    <t>-1455590826</t>
  </si>
  <si>
    <t>VRN6</t>
  </si>
  <si>
    <t>Územní vlivy</t>
  </si>
  <si>
    <t>R06330300</t>
  </si>
  <si>
    <t>Práce ve výškách, v hloubkách</t>
  </si>
  <si>
    <t>865393972</t>
  </si>
  <si>
    <t>R0623030</t>
  </si>
  <si>
    <t>Zajištění techniky a speciálního zařízení</t>
  </si>
  <si>
    <t>317920171</t>
  </si>
  <si>
    <t>Poznámka k položce:_x000d_
Zajištění techniky a speciálního zařízení potřebného pro realizaci díla - např. pontony, čluny, jeřáby a pod.</t>
  </si>
  <si>
    <t>VRN7</t>
  </si>
  <si>
    <t>Provozní vlivy</t>
  </si>
  <si>
    <t>R07520300</t>
  </si>
  <si>
    <t>Ochranná pásma vodárenská</t>
  </si>
  <si>
    <t>1811203162</t>
  </si>
  <si>
    <t>Poznámka k položce:_x000d_
- stavební práce včetně použitých materiálů a techniky musí vyhovovat provozu na vodárenské nádrži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</si>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</sst>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21311116" TargetMode="External" /><Relationship Id="rId2" Type="http://schemas.openxmlformats.org/officeDocument/2006/relationships/hyperlink" Target="https://podminky.urs.cz/item/CS_URS_2024_02/321321116" TargetMode="External" /><Relationship Id="rId3" Type="http://schemas.openxmlformats.org/officeDocument/2006/relationships/hyperlink" Target="https://podminky.urs.cz/item/CS_URS_2024_02/321351010" TargetMode="External" /><Relationship Id="rId4" Type="http://schemas.openxmlformats.org/officeDocument/2006/relationships/hyperlink" Target="https://podminky.urs.cz/item/CS_URS_2024_02/321352010" TargetMode="External" /><Relationship Id="rId5" Type="http://schemas.openxmlformats.org/officeDocument/2006/relationships/hyperlink" Target="https://podminky.urs.cz/item/CS_URS_2024_02/321366111" TargetMode="External" /><Relationship Id="rId6" Type="http://schemas.openxmlformats.org/officeDocument/2006/relationships/hyperlink" Target="https://podminky.urs.cz/item/CS_URS_2024_02/411351011" TargetMode="External" /><Relationship Id="rId7" Type="http://schemas.openxmlformats.org/officeDocument/2006/relationships/hyperlink" Target="https://podminky.urs.cz/item/CS_URS_2024_02/411351012" TargetMode="External" /><Relationship Id="rId8" Type="http://schemas.openxmlformats.org/officeDocument/2006/relationships/hyperlink" Target="https://podminky.urs.cz/item/CS_URS_2024_02/411354313" TargetMode="External" /><Relationship Id="rId9" Type="http://schemas.openxmlformats.org/officeDocument/2006/relationships/hyperlink" Target="https://podminky.urs.cz/item/CS_URS_2024_02/411354314" TargetMode="External" /><Relationship Id="rId10" Type="http://schemas.openxmlformats.org/officeDocument/2006/relationships/hyperlink" Target="https://podminky.urs.cz/item/CS_URS_2024_02/899501221" TargetMode="External" /><Relationship Id="rId11" Type="http://schemas.openxmlformats.org/officeDocument/2006/relationships/hyperlink" Target="https://podminky.urs.cz/item/CS_URS_2024_02/931995111" TargetMode="External" /><Relationship Id="rId12" Type="http://schemas.openxmlformats.org/officeDocument/2006/relationships/hyperlink" Target="https://podminky.urs.cz/item/CS_URS_2024_02/953334121" TargetMode="External" /><Relationship Id="rId13" Type="http://schemas.openxmlformats.org/officeDocument/2006/relationships/hyperlink" Target="https://podminky.urs.cz/item/CS_URS_2024_02/953334423" TargetMode="External" /><Relationship Id="rId14" Type="http://schemas.openxmlformats.org/officeDocument/2006/relationships/hyperlink" Target="https://podminky.urs.cz/item/CS_URS_2024_02/953943122" TargetMode="External" /><Relationship Id="rId15" Type="http://schemas.openxmlformats.org/officeDocument/2006/relationships/hyperlink" Target="https://podminky.urs.cz/item/CS_URS_2024_02/953965123" TargetMode="External" /><Relationship Id="rId16" Type="http://schemas.openxmlformats.org/officeDocument/2006/relationships/hyperlink" Target="https://podminky.urs.cz/item/CS_URS_2024_02/953333615" TargetMode="External" /><Relationship Id="rId17" Type="http://schemas.openxmlformats.org/officeDocument/2006/relationships/hyperlink" Target="https://podminky.urs.cz/item/CS_URS_2024_02/960211251" TargetMode="External" /><Relationship Id="rId18" Type="http://schemas.openxmlformats.org/officeDocument/2006/relationships/hyperlink" Target="https://podminky.urs.cz/item/CS_URS_2024_02/960321271" TargetMode="External" /><Relationship Id="rId19" Type="http://schemas.openxmlformats.org/officeDocument/2006/relationships/hyperlink" Target="https://podminky.urs.cz/item/CS_URS_2024_02/968082017" TargetMode="External" /><Relationship Id="rId20" Type="http://schemas.openxmlformats.org/officeDocument/2006/relationships/hyperlink" Target="https://podminky.urs.cz/item/CS_URS_2024_02/985131111" TargetMode="External" /><Relationship Id="rId21" Type="http://schemas.openxmlformats.org/officeDocument/2006/relationships/hyperlink" Target="https://podminky.urs.cz/item/CS_URS_2024_02/985331911" TargetMode="External" /><Relationship Id="rId22" Type="http://schemas.openxmlformats.org/officeDocument/2006/relationships/hyperlink" Target="https://podminky.urs.cz/item/CS_URS_2024_02/976075411" TargetMode="External" /><Relationship Id="rId23" Type="http://schemas.openxmlformats.org/officeDocument/2006/relationships/hyperlink" Target="https://podminky.urs.cz/item/CS_URS_2024_02/997321211" TargetMode="External" /><Relationship Id="rId24" Type="http://schemas.openxmlformats.org/officeDocument/2006/relationships/hyperlink" Target="https://podminky.urs.cz/item/CS_URS_2024_02/997321219" TargetMode="External" /><Relationship Id="rId25" Type="http://schemas.openxmlformats.org/officeDocument/2006/relationships/hyperlink" Target="https://podminky.urs.cz/item/CS_URS_2024_02/997321523" TargetMode="External" /><Relationship Id="rId26" Type="http://schemas.openxmlformats.org/officeDocument/2006/relationships/hyperlink" Target="https://podminky.urs.cz/item/CS_URS_2024_02/997321611" TargetMode="External" /><Relationship Id="rId27" Type="http://schemas.openxmlformats.org/officeDocument/2006/relationships/hyperlink" Target="https://podminky.urs.cz/item/CS_URS_2024_02/998331011" TargetMode="External" /><Relationship Id="rId28" Type="http://schemas.openxmlformats.org/officeDocument/2006/relationships/hyperlink" Target="https://podminky.urs.cz/item/CS_URS_2024_02/998331091" TargetMode="External" /><Relationship Id="rId29" Type="http://schemas.openxmlformats.org/officeDocument/2006/relationships/hyperlink" Target="https://podminky.urs.cz/item/CS_URS_2024_02/711111053" TargetMode="External" /><Relationship Id="rId30" Type="http://schemas.openxmlformats.org/officeDocument/2006/relationships/hyperlink" Target="https://podminky.urs.cz/item/CS_URS_2024_02/711112053" TargetMode="External" /><Relationship Id="rId31" Type="http://schemas.openxmlformats.org/officeDocument/2006/relationships/hyperlink" Target="https://podminky.urs.cz/item/CS_URS_2024_02/998711122" TargetMode="External" /><Relationship Id="rId32" Type="http://schemas.openxmlformats.org/officeDocument/2006/relationships/hyperlink" Target="https://podminky.urs.cz/item/CS_URS_2024_02/766660461" TargetMode="External" /><Relationship Id="rId33" Type="http://schemas.openxmlformats.org/officeDocument/2006/relationships/hyperlink" Target="https://podminky.urs.cz/item/CS_URS_2024_02/998766112" TargetMode="External" /><Relationship Id="rId34" Type="http://schemas.openxmlformats.org/officeDocument/2006/relationships/hyperlink" Target="https://podminky.urs.cz/item/CS_URS_2024_02/767590122" TargetMode="External" /><Relationship Id="rId35" Type="http://schemas.openxmlformats.org/officeDocument/2006/relationships/hyperlink" Target="https://podminky.urs.cz/item/CS_URS_2024_02/767832122" TargetMode="External" /><Relationship Id="rId36" Type="http://schemas.openxmlformats.org/officeDocument/2006/relationships/hyperlink" Target="https://podminky.urs.cz/item/CS_URS_2024_02/767881112" TargetMode="External" /><Relationship Id="rId37" Type="http://schemas.openxmlformats.org/officeDocument/2006/relationships/hyperlink" Target="https://podminky.urs.cz/item/CS_URS_2024_02/767995101" TargetMode="External" /><Relationship Id="rId38" Type="http://schemas.openxmlformats.org/officeDocument/2006/relationships/hyperlink" Target="https://podminky.urs.cz/item/CS_URS_2024_02/767995102" TargetMode="External" /><Relationship Id="rId39" Type="http://schemas.openxmlformats.org/officeDocument/2006/relationships/hyperlink" Target="https://podminky.urs.cz/item/CS_URS_2024_02/767995111" TargetMode="External" /><Relationship Id="rId40" Type="http://schemas.openxmlformats.org/officeDocument/2006/relationships/hyperlink" Target="https://podminky.urs.cz/item/CS_URS_2024_02/767995112" TargetMode="External" /><Relationship Id="rId41" Type="http://schemas.openxmlformats.org/officeDocument/2006/relationships/hyperlink" Target="https://podminky.urs.cz/item/CS_URS_2024_02/767995113" TargetMode="External" /><Relationship Id="rId42" Type="http://schemas.openxmlformats.org/officeDocument/2006/relationships/hyperlink" Target="https://podminky.urs.cz/item/CS_URS_2024_02/767995115" TargetMode="External" /><Relationship Id="rId43" Type="http://schemas.openxmlformats.org/officeDocument/2006/relationships/hyperlink" Target="https://podminky.urs.cz/item/CS_URS_2024_02/767995116" TargetMode="External" /><Relationship Id="rId44" Type="http://schemas.openxmlformats.org/officeDocument/2006/relationships/hyperlink" Target="https://podminky.urs.cz/item/CS_URS_2024_02/998767122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7321211" TargetMode="External" /><Relationship Id="rId2" Type="http://schemas.openxmlformats.org/officeDocument/2006/relationships/hyperlink" Target="https://podminky.urs.cz/item/CS_URS_2024_02/997321219" TargetMode="External" /><Relationship Id="rId3" Type="http://schemas.openxmlformats.org/officeDocument/2006/relationships/hyperlink" Target="https://podminky.urs.cz/item/CS_URS_2024_02/997321523" TargetMode="External" /><Relationship Id="rId4" Type="http://schemas.openxmlformats.org/officeDocument/2006/relationships/hyperlink" Target="https://podminky.urs.cz/item/CS_URS_2024_02/998331011" TargetMode="External" /><Relationship Id="rId5" Type="http://schemas.openxmlformats.org/officeDocument/2006/relationships/hyperlink" Target="https://podminky.urs.cz/item/CS_URS_2024_02/998332091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38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H24-012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VD Mostiště, vtoková věž – sanace průsaků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VD Mostiště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24. 10. 2024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 s.p.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HG partner s.r.o.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HG partner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Vstupní šachta'!J30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01 - Vstupní šachta'!P92</f>
        <v>0</v>
      </c>
      <c r="AV55" s="122">
        <f>'SO 01 - Vstupní šachta'!J33</f>
        <v>0</v>
      </c>
      <c r="AW55" s="122">
        <f>'SO 01 - Vstupní šachta'!J34</f>
        <v>0</v>
      </c>
      <c r="AX55" s="122">
        <f>'SO 01 - Vstupní šachta'!J35</f>
        <v>0</v>
      </c>
      <c r="AY55" s="122">
        <f>'SO 01 - Vstupní šachta'!J36</f>
        <v>0</v>
      </c>
      <c r="AZ55" s="122">
        <f>'SO 01 - Vstupní šachta'!F33</f>
        <v>0</v>
      </c>
      <c r="BA55" s="122">
        <f>'SO 01 - Vstupní šachta'!F34</f>
        <v>0</v>
      </c>
      <c r="BB55" s="122">
        <f>'SO 01 - Vstupní šachta'!F35</f>
        <v>0</v>
      </c>
      <c r="BC55" s="122">
        <f>'SO 01 - Vstupní šachta'!F36</f>
        <v>0</v>
      </c>
      <c r="BD55" s="124">
        <f>'SO 01 - Vstupní šachta'!F37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Sanace průsaků ve...'!J30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'SO 02 - Sanace průsaků ve...'!P83</f>
        <v>0</v>
      </c>
      <c r="AV56" s="122">
        <f>'SO 02 - Sanace průsaků ve...'!J33</f>
        <v>0</v>
      </c>
      <c r="AW56" s="122">
        <f>'SO 02 - Sanace průsaků ve...'!J34</f>
        <v>0</v>
      </c>
      <c r="AX56" s="122">
        <f>'SO 02 - Sanace průsaků ve...'!J35</f>
        <v>0</v>
      </c>
      <c r="AY56" s="122">
        <f>'SO 02 - Sanace průsaků ve...'!J36</f>
        <v>0</v>
      </c>
      <c r="AZ56" s="122">
        <f>'SO 02 - Sanace průsaků ve...'!F33</f>
        <v>0</v>
      </c>
      <c r="BA56" s="122">
        <f>'SO 02 - Sanace průsaků ve...'!F34</f>
        <v>0</v>
      </c>
      <c r="BB56" s="122">
        <f>'SO 02 - Sanace průsaků ve...'!F35</f>
        <v>0</v>
      </c>
      <c r="BC56" s="122">
        <f>'SO 02 - Sanace průsaků ve...'!F36</f>
        <v>0</v>
      </c>
      <c r="BD56" s="124">
        <f>'SO 02 - Sanace průsaků ve...'!F37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7" customFormat="1" ht="16.5" customHeight="1">
      <c r="A57" s="113" t="s">
        <v>80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'VON - Vedlejší a ostatní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90</v>
      </c>
      <c r="AR57" s="120"/>
      <c r="AS57" s="126">
        <v>0</v>
      </c>
      <c r="AT57" s="127">
        <f>ROUND(SUM(AV57:AW57),2)</f>
        <v>0</v>
      </c>
      <c r="AU57" s="128">
        <f>'VON - Vedlejší a ostatní ...'!P87</f>
        <v>0</v>
      </c>
      <c r="AV57" s="127">
        <f>'VON - Vedlejší a ostatní ...'!J33</f>
        <v>0</v>
      </c>
      <c r="AW57" s="127">
        <f>'VON - Vedlejší a ostatní ...'!J34</f>
        <v>0</v>
      </c>
      <c r="AX57" s="127">
        <f>'VON - Vedlejší a ostatní ...'!J35</f>
        <v>0</v>
      </c>
      <c r="AY57" s="127">
        <f>'VON - Vedlejší a ostatní ...'!J36</f>
        <v>0</v>
      </c>
      <c r="AZ57" s="127">
        <f>'VON - Vedlejší a ostatní ...'!F33</f>
        <v>0</v>
      </c>
      <c r="BA57" s="127">
        <f>'VON - Vedlejší a ostatní ...'!F34</f>
        <v>0</v>
      </c>
      <c r="BB57" s="127">
        <f>'VON - Vedlejší a ostatní ...'!F35</f>
        <v>0</v>
      </c>
      <c r="BC57" s="127">
        <f>'VON - Vedlejší a ostatní ...'!F36</f>
        <v>0</v>
      </c>
      <c r="BD57" s="129">
        <f>'VON - Vedlejší a ostatní ...'!F37</f>
        <v>0</v>
      </c>
      <c r="BE57" s="7"/>
      <c r="BT57" s="125" t="s">
        <v>84</v>
      </c>
      <c r="BV57" s="125" t="s">
        <v>78</v>
      </c>
      <c r="BW57" s="125" t="s">
        <v>92</v>
      </c>
      <c r="BX57" s="125" t="s">
        <v>5</v>
      </c>
      <c r="CL57" s="125" t="s">
        <v>19</v>
      </c>
      <c r="CM57" s="125" t="s">
        <v>86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syAl9Vf6ir1w33AS7WDSvRNsxasKeoOPlpUwXYrTVE4h5C104DcKDs7q1RxAn34Yp9cgxFmiOGwTizqiuMYxxg==" hashValue="RgA0lH8Qov4qzPYcrnDSxyDj+bq4mEW6MdAC35u6dgy2mg/J8TDrhbFFrNIc7VhDLJBfo+seOATSUGWzoVLec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Vstupní šachta'!C2" display="/"/>
    <hyperlink ref="A56" location="'SO 02 - Sanace průsaků ve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VD Mostiště, vtoková věž – sanace průsaků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24. 10. 2024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ROUND((SUM(BE92:BE538)),  2)</f>
        <v>0</v>
      </c>
      <c r="G33" s="40"/>
      <c r="H33" s="40"/>
      <c r="I33" s="150">
        <v>0.20999999999999999</v>
      </c>
      <c r="J33" s="149">
        <f>ROUND(((SUM(BE92:BE538))*I33),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ROUND((SUM(BF92:BF538)),  2)</f>
        <v>0</v>
      </c>
      <c r="G34" s="40"/>
      <c r="H34" s="40"/>
      <c r="I34" s="150">
        <v>0.12</v>
      </c>
      <c r="J34" s="149">
        <f>ROUND(((SUM(BF92:BF538))*I34),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ROUND((SUM(BG92:BG538)),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ROUND((SUM(BH92:BH538)),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ROUND((SUM(BI92:BI538)),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VD Mostiště, vtoková věž – sanace průsaků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Vstupní šachta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VD Mostiště</v>
      </c>
      <c r="G52" s="42"/>
      <c r="H52" s="42"/>
      <c r="I52" s="34" t="s">
        <v>24</v>
      </c>
      <c r="J52" s="74" t="str">
        <f>IF(J12="","",J12)</f>
        <v>24. 10. 2024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 s.p.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J127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J144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J154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J277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106</v>
      </c>
      <c r="E66" s="176"/>
      <c r="F66" s="176"/>
      <c r="G66" s="176"/>
      <c r="H66" s="176"/>
      <c r="I66" s="176"/>
      <c r="J66" s="177">
        <f>J329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107</v>
      </c>
      <c r="E67" s="170"/>
      <c r="F67" s="170"/>
      <c r="G67" s="170"/>
      <c r="H67" s="170"/>
      <c r="I67" s="170"/>
      <c r="J67" s="171">
        <f>J337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108</v>
      </c>
      <c r="E68" s="176"/>
      <c r="F68" s="176"/>
      <c r="G68" s="176"/>
      <c r="H68" s="176"/>
      <c r="I68" s="176"/>
      <c r="J68" s="177">
        <f>J338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109</v>
      </c>
      <c r="E69" s="176"/>
      <c r="F69" s="176"/>
      <c r="G69" s="176"/>
      <c r="H69" s="176"/>
      <c r="I69" s="176"/>
      <c r="J69" s="177">
        <f>J356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110</v>
      </c>
      <c r="E70" s="176"/>
      <c r="F70" s="176"/>
      <c r="G70" s="176"/>
      <c r="H70" s="176"/>
      <c r="I70" s="176"/>
      <c r="J70" s="177">
        <f>J368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7"/>
      <c r="C71" s="168"/>
      <c r="D71" s="169" t="s">
        <v>111</v>
      </c>
      <c r="E71" s="170"/>
      <c r="F71" s="170"/>
      <c r="G71" s="170"/>
      <c r="H71" s="170"/>
      <c r="I71" s="170"/>
      <c r="J71" s="171">
        <f>J531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3"/>
      <c r="C72" s="174"/>
      <c r="D72" s="175" t="s">
        <v>112</v>
      </c>
      <c r="E72" s="176"/>
      <c r="F72" s="176"/>
      <c r="G72" s="176"/>
      <c r="H72" s="176"/>
      <c r="I72" s="176"/>
      <c r="J72" s="177">
        <f>J532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113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VD Mostiště, vtoková věž – sanace průsaků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94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SO 01 - Vstupní šachta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F12</f>
        <v>VD Mostiště</v>
      </c>
      <c r="G86" s="42"/>
      <c r="H86" s="42"/>
      <c r="I86" s="34" t="s">
        <v>24</v>
      </c>
      <c r="J86" s="74" t="str">
        <f>IF(J12="","",J12)</f>
        <v>24. 10. 2024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26</v>
      </c>
      <c r="D88" s="42"/>
      <c r="E88" s="42"/>
      <c r="F88" s="29" t="str">
        <f>E15</f>
        <v>Povodí Moravy s.p.</v>
      </c>
      <c r="G88" s="42"/>
      <c r="H88" s="42"/>
      <c r="I88" s="34" t="s">
        <v>34</v>
      </c>
      <c r="J88" s="38" t="str">
        <f>E21</f>
        <v>HG partner s.r.o.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32</v>
      </c>
      <c r="D89" s="42"/>
      <c r="E89" s="42"/>
      <c r="F89" s="29" t="str">
        <f>IF(E18="","",E18)</f>
        <v>Vyplň údaj</v>
      </c>
      <c r="G89" s="42"/>
      <c r="H89" s="42"/>
      <c r="I89" s="34" t="s">
        <v>39</v>
      </c>
      <c r="J89" s="38" t="str">
        <f>E24</f>
        <v>HG partner s.r.o.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114</v>
      </c>
      <c r="D91" s="182" t="s">
        <v>61</v>
      </c>
      <c r="E91" s="182" t="s">
        <v>57</v>
      </c>
      <c r="F91" s="182" t="s">
        <v>58</v>
      </c>
      <c r="G91" s="182" t="s">
        <v>115</v>
      </c>
      <c r="H91" s="182" t="s">
        <v>116</v>
      </c>
      <c r="I91" s="182" t="s">
        <v>117</v>
      </c>
      <c r="J91" s="182" t="s">
        <v>98</v>
      </c>
      <c r="K91" s="183" t="s">
        <v>118</v>
      </c>
      <c r="L91" s="184"/>
      <c r="M91" s="94" t="s">
        <v>21</v>
      </c>
      <c r="N91" s="95" t="s">
        <v>46</v>
      </c>
      <c r="O91" s="95" t="s">
        <v>119</v>
      </c>
      <c r="P91" s="95" t="s">
        <v>120</v>
      </c>
      <c r="Q91" s="95" t="s">
        <v>121</v>
      </c>
      <c r="R91" s="95" t="s">
        <v>122</v>
      </c>
      <c r="S91" s="95" t="s">
        <v>123</v>
      </c>
      <c r="T91" s="96" t="s">
        <v>124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125</v>
      </c>
      <c r="D92" s="42"/>
      <c r="E92" s="42"/>
      <c r="F92" s="42"/>
      <c r="G92" s="42"/>
      <c r="H92" s="42"/>
      <c r="I92" s="42"/>
      <c r="J92" s="185">
        <f>BK92</f>
        <v>0</v>
      </c>
      <c r="K92" s="42"/>
      <c r="L92" s="46"/>
      <c r="M92" s="97"/>
      <c r="N92" s="186"/>
      <c r="O92" s="98"/>
      <c r="P92" s="187">
        <f>P93+P337+P531</f>
        <v>0</v>
      </c>
      <c r="Q92" s="98"/>
      <c r="R92" s="187">
        <f>R93+R337+R531</f>
        <v>7.9919779924000007</v>
      </c>
      <c r="S92" s="98"/>
      <c r="T92" s="188">
        <f>T93+T337+T531</f>
        <v>6.1785800000000002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75</v>
      </c>
      <c r="AU92" s="19" t="s">
        <v>99</v>
      </c>
      <c r="BK92" s="189">
        <f>BK93+BK337+BK531</f>
        <v>0</v>
      </c>
    </row>
    <row r="93" s="12" customFormat="1" ht="25.92" customHeight="1">
      <c r="A93" s="12"/>
      <c r="B93" s="190"/>
      <c r="C93" s="191"/>
      <c r="D93" s="192" t="s">
        <v>75</v>
      </c>
      <c r="E93" s="193" t="s">
        <v>126</v>
      </c>
      <c r="F93" s="193" t="s">
        <v>127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P94+P127+P144+P154+P277+P329</f>
        <v>0</v>
      </c>
      <c r="Q93" s="198"/>
      <c r="R93" s="199">
        <f>R94+R127+R144+R154+R277+R329</f>
        <v>4.7821882724000009</v>
      </c>
      <c r="S93" s="198"/>
      <c r="T93" s="200">
        <f>T94+T127+T144+T154+T277+T329</f>
        <v>6.1785800000000002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84</v>
      </c>
      <c r="AT93" s="202" t="s">
        <v>75</v>
      </c>
      <c r="AU93" s="202" t="s">
        <v>76</v>
      </c>
      <c r="AY93" s="201" t="s">
        <v>128</v>
      </c>
      <c r="BK93" s="203">
        <f>BK94+BK127+BK144+BK154+BK277+BK329</f>
        <v>0</v>
      </c>
    </row>
    <row r="94" s="12" customFormat="1" ht="22.8" customHeight="1">
      <c r="A94" s="12"/>
      <c r="B94" s="190"/>
      <c r="C94" s="191"/>
      <c r="D94" s="192" t="s">
        <v>75</v>
      </c>
      <c r="E94" s="204" t="s">
        <v>129</v>
      </c>
      <c r="F94" s="204" t="s">
        <v>130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SUM(P95:P126)</f>
        <v>0</v>
      </c>
      <c r="Q94" s="198"/>
      <c r="R94" s="199">
        <f>SUM(R95:R126)</f>
        <v>3.7276632900000002</v>
      </c>
      <c r="S94" s="198"/>
      <c r="T94" s="200">
        <f>SUM(T95:T126)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84</v>
      </c>
      <c r="AT94" s="202" t="s">
        <v>75</v>
      </c>
      <c r="AU94" s="202" t="s">
        <v>84</v>
      </c>
      <c r="AY94" s="201" t="s">
        <v>128</v>
      </c>
      <c r="BK94" s="203">
        <f>SUM(BK95:BK126)</f>
        <v>0</v>
      </c>
    </row>
    <row r="95" s="2" customFormat="1" ht="16.5" customHeight="1">
      <c r="A95" s="40"/>
      <c r="B95" s="41"/>
      <c r="C95" s="206" t="s">
        <v>84</v>
      </c>
      <c r="D95" s="206" t="s">
        <v>131</v>
      </c>
      <c r="E95" s="207" t="s">
        <v>132</v>
      </c>
      <c r="F95" s="208" t="s">
        <v>133</v>
      </c>
      <c r="G95" s="209" t="s">
        <v>134</v>
      </c>
      <c r="H95" s="210">
        <v>0.59999999999999998</v>
      </c>
      <c r="I95" s="211"/>
      <c r="J95" s="212">
        <f>ROUND(I95*H95,2)</f>
        <v>0</v>
      </c>
      <c r="K95" s="208" t="s">
        <v>135</v>
      </c>
      <c r="L95" s="46"/>
      <c r="M95" s="213" t="s">
        <v>21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136</v>
      </c>
      <c r="AT95" s="217" t="s">
        <v>131</v>
      </c>
      <c r="AU95" s="217" t="s">
        <v>86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136</v>
      </c>
      <c r="BM95" s="217" t="s">
        <v>137</v>
      </c>
    </row>
    <row r="96" s="2" customFormat="1">
      <c r="A96" s="40"/>
      <c r="B96" s="41"/>
      <c r="C96" s="42"/>
      <c r="D96" s="219" t="s">
        <v>138</v>
      </c>
      <c r="E96" s="42"/>
      <c r="F96" s="220" t="s">
        <v>139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138</v>
      </c>
      <c r="AU96" s="19" t="s">
        <v>86</v>
      </c>
    </row>
    <row r="97" s="2" customFormat="1">
      <c r="A97" s="40"/>
      <c r="B97" s="41"/>
      <c r="C97" s="42"/>
      <c r="D97" s="224" t="s">
        <v>140</v>
      </c>
      <c r="E97" s="42"/>
      <c r="F97" s="225" t="s">
        <v>141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140</v>
      </c>
      <c r="AU97" s="19" t="s">
        <v>86</v>
      </c>
    </row>
    <row r="98" s="2" customFormat="1">
      <c r="A98" s="40"/>
      <c r="B98" s="41"/>
      <c r="C98" s="42"/>
      <c r="D98" s="219" t="s">
        <v>142</v>
      </c>
      <c r="E98" s="42"/>
      <c r="F98" s="226" t="s">
        <v>143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86</v>
      </c>
    </row>
    <row r="99" s="13" customFormat="1">
      <c r="A99" s="13"/>
      <c r="B99" s="227"/>
      <c r="C99" s="228"/>
      <c r="D99" s="219" t="s">
        <v>144</v>
      </c>
      <c r="E99" s="229" t="s">
        <v>21</v>
      </c>
      <c r="F99" s="230" t="s">
        <v>145</v>
      </c>
      <c r="G99" s="228"/>
      <c r="H99" s="231">
        <v>0.59999999999999998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144</v>
      </c>
      <c r="AU99" s="237" t="s">
        <v>86</v>
      </c>
      <c r="AV99" s="13" t="s">
        <v>86</v>
      </c>
      <c r="AW99" s="13" t="s">
        <v>38</v>
      </c>
      <c r="AX99" s="13" t="s">
        <v>84</v>
      </c>
      <c r="AY99" s="237" t="s">
        <v>128</v>
      </c>
    </row>
    <row r="100" s="2" customFormat="1" ht="16.5" customHeight="1">
      <c r="A100" s="40"/>
      <c r="B100" s="41"/>
      <c r="C100" s="206" t="s">
        <v>86</v>
      </c>
      <c r="D100" s="206" t="s">
        <v>131</v>
      </c>
      <c r="E100" s="207" t="s">
        <v>146</v>
      </c>
      <c r="F100" s="208" t="s">
        <v>147</v>
      </c>
      <c r="G100" s="209" t="s">
        <v>134</v>
      </c>
      <c r="H100" s="210">
        <v>17.100000000000001</v>
      </c>
      <c r="I100" s="211"/>
      <c r="J100" s="212">
        <f>ROUND(I100*H100,2)</f>
        <v>0</v>
      </c>
      <c r="K100" s="208" t="s">
        <v>135</v>
      </c>
      <c r="L100" s="46"/>
      <c r="M100" s="213" t="s">
        <v>21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136</v>
      </c>
      <c r="AT100" s="217" t="s">
        <v>131</v>
      </c>
      <c r="AU100" s="217" t="s">
        <v>86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136</v>
      </c>
      <c r="BM100" s="217" t="s">
        <v>148</v>
      </c>
    </row>
    <row r="101" s="2" customFormat="1">
      <c r="A101" s="40"/>
      <c r="B101" s="41"/>
      <c r="C101" s="42"/>
      <c r="D101" s="219" t="s">
        <v>138</v>
      </c>
      <c r="E101" s="42"/>
      <c r="F101" s="220" t="s">
        <v>149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138</v>
      </c>
      <c r="AU101" s="19" t="s">
        <v>86</v>
      </c>
    </row>
    <row r="102" s="2" customFormat="1">
      <c r="A102" s="40"/>
      <c r="B102" s="41"/>
      <c r="C102" s="42"/>
      <c r="D102" s="224" t="s">
        <v>140</v>
      </c>
      <c r="E102" s="42"/>
      <c r="F102" s="225" t="s">
        <v>150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140</v>
      </c>
      <c r="AU102" s="19" t="s">
        <v>86</v>
      </c>
    </row>
    <row r="103" s="2" customFormat="1">
      <c r="A103" s="40"/>
      <c r="B103" s="41"/>
      <c r="C103" s="42"/>
      <c r="D103" s="219" t="s">
        <v>142</v>
      </c>
      <c r="E103" s="42"/>
      <c r="F103" s="226" t="s">
        <v>151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86</v>
      </c>
    </row>
    <row r="104" s="13" customFormat="1">
      <c r="A104" s="13"/>
      <c r="B104" s="227"/>
      <c r="C104" s="228"/>
      <c r="D104" s="219" t="s">
        <v>144</v>
      </c>
      <c r="E104" s="229" t="s">
        <v>21</v>
      </c>
      <c r="F104" s="230" t="s">
        <v>152</v>
      </c>
      <c r="G104" s="228"/>
      <c r="H104" s="231">
        <v>8.8000000000000007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144</v>
      </c>
      <c r="AU104" s="237" t="s">
        <v>86</v>
      </c>
      <c r="AV104" s="13" t="s">
        <v>86</v>
      </c>
      <c r="AW104" s="13" t="s">
        <v>38</v>
      </c>
      <c r="AX104" s="13" t="s">
        <v>76</v>
      </c>
      <c r="AY104" s="237" t="s">
        <v>128</v>
      </c>
    </row>
    <row r="105" s="13" customFormat="1">
      <c r="A105" s="13"/>
      <c r="B105" s="227"/>
      <c r="C105" s="228"/>
      <c r="D105" s="219" t="s">
        <v>144</v>
      </c>
      <c r="E105" s="229" t="s">
        <v>21</v>
      </c>
      <c r="F105" s="230" t="s">
        <v>153</v>
      </c>
      <c r="G105" s="228"/>
      <c r="H105" s="231">
        <v>3.1000000000000001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144</v>
      </c>
      <c r="AU105" s="237" t="s">
        <v>86</v>
      </c>
      <c r="AV105" s="13" t="s">
        <v>86</v>
      </c>
      <c r="AW105" s="13" t="s">
        <v>38</v>
      </c>
      <c r="AX105" s="13" t="s">
        <v>76</v>
      </c>
      <c r="AY105" s="237" t="s">
        <v>128</v>
      </c>
    </row>
    <row r="106" s="13" customFormat="1">
      <c r="A106" s="13"/>
      <c r="B106" s="227"/>
      <c r="C106" s="228"/>
      <c r="D106" s="219" t="s">
        <v>144</v>
      </c>
      <c r="E106" s="229" t="s">
        <v>21</v>
      </c>
      <c r="F106" s="230" t="s">
        <v>154</v>
      </c>
      <c r="G106" s="228"/>
      <c r="H106" s="231">
        <v>1.5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144</v>
      </c>
      <c r="AU106" s="237" t="s">
        <v>86</v>
      </c>
      <c r="AV106" s="13" t="s">
        <v>86</v>
      </c>
      <c r="AW106" s="13" t="s">
        <v>38</v>
      </c>
      <c r="AX106" s="13" t="s">
        <v>76</v>
      </c>
      <c r="AY106" s="237" t="s">
        <v>128</v>
      </c>
    </row>
    <row r="107" s="13" customFormat="1">
      <c r="A107" s="13"/>
      <c r="B107" s="227"/>
      <c r="C107" s="228"/>
      <c r="D107" s="219" t="s">
        <v>144</v>
      </c>
      <c r="E107" s="229" t="s">
        <v>21</v>
      </c>
      <c r="F107" s="230" t="s">
        <v>155</v>
      </c>
      <c r="G107" s="228"/>
      <c r="H107" s="231">
        <v>0.59999999999999998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144</v>
      </c>
      <c r="AU107" s="237" t="s">
        <v>86</v>
      </c>
      <c r="AV107" s="13" t="s">
        <v>86</v>
      </c>
      <c r="AW107" s="13" t="s">
        <v>38</v>
      </c>
      <c r="AX107" s="13" t="s">
        <v>76</v>
      </c>
      <c r="AY107" s="237" t="s">
        <v>128</v>
      </c>
    </row>
    <row r="108" s="14" customFormat="1">
      <c r="A108" s="14"/>
      <c r="B108" s="238"/>
      <c r="C108" s="239"/>
      <c r="D108" s="219" t="s">
        <v>144</v>
      </c>
      <c r="E108" s="240" t="s">
        <v>21</v>
      </c>
      <c r="F108" s="241" t="s">
        <v>156</v>
      </c>
      <c r="G108" s="239"/>
      <c r="H108" s="242">
        <v>14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144</v>
      </c>
      <c r="AU108" s="248" t="s">
        <v>86</v>
      </c>
      <c r="AV108" s="14" t="s">
        <v>129</v>
      </c>
      <c r="AW108" s="14" t="s">
        <v>38</v>
      </c>
      <c r="AX108" s="14" t="s">
        <v>76</v>
      </c>
      <c r="AY108" s="248" t="s">
        <v>128</v>
      </c>
    </row>
    <row r="109" s="13" customFormat="1">
      <c r="A109" s="13"/>
      <c r="B109" s="227"/>
      <c r="C109" s="228"/>
      <c r="D109" s="219" t="s">
        <v>144</v>
      </c>
      <c r="E109" s="229" t="s">
        <v>21</v>
      </c>
      <c r="F109" s="230" t="s">
        <v>157</v>
      </c>
      <c r="G109" s="228"/>
      <c r="H109" s="231">
        <v>3.1000000000000001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144</v>
      </c>
      <c r="AU109" s="237" t="s">
        <v>86</v>
      </c>
      <c r="AV109" s="13" t="s">
        <v>86</v>
      </c>
      <c r="AW109" s="13" t="s">
        <v>38</v>
      </c>
      <c r="AX109" s="13" t="s">
        <v>76</v>
      </c>
      <c r="AY109" s="237" t="s">
        <v>128</v>
      </c>
    </row>
    <row r="110" s="14" customFormat="1">
      <c r="A110" s="14"/>
      <c r="B110" s="238"/>
      <c r="C110" s="239"/>
      <c r="D110" s="219" t="s">
        <v>144</v>
      </c>
      <c r="E110" s="240" t="s">
        <v>21</v>
      </c>
      <c r="F110" s="241" t="s">
        <v>158</v>
      </c>
      <c r="G110" s="239"/>
      <c r="H110" s="242">
        <v>3.1000000000000001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144</v>
      </c>
      <c r="AU110" s="248" t="s">
        <v>86</v>
      </c>
      <c r="AV110" s="14" t="s">
        <v>129</v>
      </c>
      <c r="AW110" s="14" t="s">
        <v>38</v>
      </c>
      <c r="AX110" s="14" t="s">
        <v>76</v>
      </c>
      <c r="AY110" s="248" t="s">
        <v>128</v>
      </c>
    </row>
    <row r="111" s="15" customFormat="1">
      <c r="A111" s="15"/>
      <c r="B111" s="249"/>
      <c r="C111" s="250"/>
      <c r="D111" s="219" t="s">
        <v>144</v>
      </c>
      <c r="E111" s="251" t="s">
        <v>21</v>
      </c>
      <c r="F111" s="252" t="s">
        <v>159</v>
      </c>
      <c r="G111" s="250"/>
      <c r="H111" s="253">
        <v>17.100000000000001</v>
      </c>
      <c r="I111" s="254"/>
      <c r="J111" s="250"/>
      <c r="K111" s="250"/>
      <c r="L111" s="255"/>
      <c r="M111" s="256"/>
      <c r="N111" s="257"/>
      <c r="O111" s="257"/>
      <c r="P111" s="257"/>
      <c r="Q111" s="257"/>
      <c r="R111" s="257"/>
      <c r="S111" s="257"/>
      <c r="T111" s="25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9" t="s">
        <v>144</v>
      </c>
      <c r="AU111" s="259" t="s">
        <v>86</v>
      </c>
      <c r="AV111" s="15" t="s">
        <v>136</v>
      </c>
      <c r="AW111" s="15" t="s">
        <v>38</v>
      </c>
      <c r="AX111" s="15" t="s">
        <v>84</v>
      </c>
      <c r="AY111" s="259" t="s">
        <v>128</v>
      </c>
    </row>
    <row r="112" s="2" customFormat="1" ht="16.5" customHeight="1">
      <c r="A112" s="40"/>
      <c r="B112" s="41"/>
      <c r="C112" s="206" t="s">
        <v>129</v>
      </c>
      <c r="D112" s="206" t="s">
        <v>131</v>
      </c>
      <c r="E112" s="207" t="s">
        <v>160</v>
      </c>
      <c r="F112" s="208" t="s">
        <v>161</v>
      </c>
      <c r="G112" s="209" t="s">
        <v>162</v>
      </c>
      <c r="H112" s="210">
        <v>1.8</v>
      </c>
      <c r="I112" s="211"/>
      <c r="J112" s="212">
        <f>ROUND(I112*H112,2)</f>
        <v>0</v>
      </c>
      <c r="K112" s="208" t="s">
        <v>135</v>
      </c>
      <c r="L112" s="46"/>
      <c r="M112" s="213" t="s">
        <v>21</v>
      </c>
      <c r="N112" s="214" t="s">
        <v>47</v>
      </c>
      <c r="O112" s="86"/>
      <c r="P112" s="215">
        <f>O112*H112</f>
        <v>0</v>
      </c>
      <c r="Q112" s="215">
        <v>0.0086499999999999997</v>
      </c>
      <c r="R112" s="215">
        <f>Q112*H112</f>
        <v>0.015570000000000001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136</v>
      </c>
      <c r="AT112" s="217" t="s">
        <v>131</v>
      </c>
      <c r="AU112" s="217" t="s">
        <v>86</v>
      </c>
      <c r="AY112" s="19" t="s">
        <v>128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84</v>
      </c>
      <c r="BK112" s="218">
        <f>ROUND(I112*H112,2)</f>
        <v>0</v>
      </c>
      <c r="BL112" s="19" t="s">
        <v>136</v>
      </c>
      <c r="BM112" s="217" t="s">
        <v>163</v>
      </c>
    </row>
    <row r="113" s="2" customFormat="1">
      <c r="A113" s="40"/>
      <c r="B113" s="41"/>
      <c r="C113" s="42"/>
      <c r="D113" s="219" t="s">
        <v>138</v>
      </c>
      <c r="E113" s="42"/>
      <c r="F113" s="220" t="s">
        <v>164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138</v>
      </c>
      <c r="AU113" s="19" t="s">
        <v>86</v>
      </c>
    </row>
    <row r="114" s="2" customFormat="1">
      <c r="A114" s="40"/>
      <c r="B114" s="41"/>
      <c r="C114" s="42"/>
      <c r="D114" s="224" t="s">
        <v>140</v>
      </c>
      <c r="E114" s="42"/>
      <c r="F114" s="225" t="s">
        <v>165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140</v>
      </c>
      <c r="AU114" s="19" t="s">
        <v>86</v>
      </c>
    </row>
    <row r="115" s="13" customFormat="1">
      <c r="A115" s="13"/>
      <c r="B115" s="227"/>
      <c r="C115" s="228"/>
      <c r="D115" s="219" t="s">
        <v>144</v>
      </c>
      <c r="E115" s="229" t="s">
        <v>21</v>
      </c>
      <c r="F115" s="230" t="s">
        <v>166</v>
      </c>
      <c r="G115" s="228"/>
      <c r="H115" s="231">
        <v>1.8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144</v>
      </c>
      <c r="AU115" s="237" t="s">
        <v>86</v>
      </c>
      <c r="AV115" s="13" t="s">
        <v>86</v>
      </c>
      <c r="AW115" s="13" t="s">
        <v>38</v>
      </c>
      <c r="AX115" s="13" t="s">
        <v>84</v>
      </c>
      <c r="AY115" s="237" t="s">
        <v>128</v>
      </c>
    </row>
    <row r="116" s="2" customFormat="1" ht="16.5" customHeight="1">
      <c r="A116" s="40"/>
      <c r="B116" s="41"/>
      <c r="C116" s="206" t="s">
        <v>136</v>
      </c>
      <c r="D116" s="206" t="s">
        <v>131</v>
      </c>
      <c r="E116" s="207" t="s">
        <v>167</v>
      </c>
      <c r="F116" s="208" t="s">
        <v>168</v>
      </c>
      <c r="G116" s="209" t="s">
        <v>162</v>
      </c>
      <c r="H116" s="210">
        <v>1.8</v>
      </c>
      <c r="I116" s="211"/>
      <c r="J116" s="212">
        <f>ROUND(I116*H116,2)</f>
        <v>0</v>
      </c>
      <c r="K116" s="208" t="s">
        <v>135</v>
      </c>
      <c r="L116" s="46"/>
      <c r="M116" s="213" t="s">
        <v>21</v>
      </c>
      <c r="N116" s="214" t="s">
        <v>47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136</v>
      </c>
      <c r="AT116" s="217" t="s">
        <v>131</v>
      </c>
      <c r="AU116" s="217" t="s">
        <v>86</v>
      </c>
      <c r="AY116" s="19" t="s">
        <v>128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84</v>
      </c>
      <c r="BK116" s="218">
        <f>ROUND(I116*H116,2)</f>
        <v>0</v>
      </c>
      <c r="BL116" s="19" t="s">
        <v>136</v>
      </c>
      <c r="BM116" s="217" t="s">
        <v>169</v>
      </c>
    </row>
    <row r="117" s="2" customFormat="1">
      <c r="A117" s="40"/>
      <c r="B117" s="41"/>
      <c r="C117" s="42"/>
      <c r="D117" s="219" t="s">
        <v>138</v>
      </c>
      <c r="E117" s="42"/>
      <c r="F117" s="220" t="s">
        <v>170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138</v>
      </c>
      <c r="AU117" s="19" t="s">
        <v>86</v>
      </c>
    </row>
    <row r="118" s="2" customFormat="1">
      <c r="A118" s="40"/>
      <c r="B118" s="41"/>
      <c r="C118" s="42"/>
      <c r="D118" s="224" t="s">
        <v>140</v>
      </c>
      <c r="E118" s="42"/>
      <c r="F118" s="225" t="s">
        <v>171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140</v>
      </c>
      <c r="AU118" s="19" t="s">
        <v>86</v>
      </c>
    </row>
    <row r="119" s="2" customFormat="1" ht="16.5" customHeight="1">
      <c r="A119" s="40"/>
      <c r="B119" s="41"/>
      <c r="C119" s="206" t="s">
        <v>172</v>
      </c>
      <c r="D119" s="206" t="s">
        <v>131</v>
      </c>
      <c r="E119" s="207" t="s">
        <v>173</v>
      </c>
      <c r="F119" s="208" t="s">
        <v>174</v>
      </c>
      <c r="G119" s="209" t="s">
        <v>175</v>
      </c>
      <c r="H119" s="210">
        <v>2.2200000000000002</v>
      </c>
      <c r="I119" s="211"/>
      <c r="J119" s="212">
        <f>ROUND(I119*H119,2)</f>
        <v>0</v>
      </c>
      <c r="K119" s="208" t="s">
        <v>135</v>
      </c>
      <c r="L119" s="46"/>
      <c r="M119" s="213" t="s">
        <v>21</v>
      </c>
      <c r="N119" s="214" t="s">
        <v>47</v>
      </c>
      <c r="O119" s="86"/>
      <c r="P119" s="215">
        <f>O119*H119</f>
        <v>0</v>
      </c>
      <c r="Q119" s="215">
        <v>1.09528</v>
      </c>
      <c r="R119" s="215">
        <f>Q119*H119</f>
        <v>2.4315216000000004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136</v>
      </c>
      <c r="AT119" s="217" t="s">
        <v>131</v>
      </c>
      <c r="AU119" s="217" t="s">
        <v>86</v>
      </c>
      <c r="AY119" s="19" t="s">
        <v>128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84</v>
      </c>
      <c r="BK119" s="218">
        <f>ROUND(I119*H119,2)</f>
        <v>0</v>
      </c>
      <c r="BL119" s="19" t="s">
        <v>136</v>
      </c>
      <c r="BM119" s="217" t="s">
        <v>176</v>
      </c>
    </row>
    <row r="120" s="2" customFormat="1">
      <c r="A120" s="40"/>
      <c r="B120" s="41"/>
      <c r="C120" s="42"/>
      <c r="D120" s="219" t="s">
        <v>138</v>
      </c>
      <c r="E120" s="42"/>
      <c r="F120" s="220" t="s">
        <v>177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86</v>
      </c>
    </row>
    <row r="121" s="2" customFormat="1">
      <c r="A121" s="40"/>
      <c r="B121" s="41"/>
      <c r="C121" s="42"/>
      <c r="D121" s="224" t="s">
        <v>140</v>
      </c>
      <c r="E121" s="42"/>
      <c r="F121" s="225" t="s">
        <v>178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86</v>
      </c>
    </row>
    <row r="122" s="2" customFormat="1">
      <c r="A122" s="40"/>
      <c r="B122" s="41"/>
      <c r="C122" s="42"/>
      <c r="D122" s="219" t="s">
        <v>142</v>
      </c>
      <c r="E122" s="42"/>
      <c r="F122" s="226" t="s">
        <v>179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86</v>
      </c>
    </row>
    <row r="123" s="13" customFormat="1">
      <c r="A123" s="13"/>
      <c r="B123" s="227"/>
      <c r="C123" s="228"/>
      <c r="D123" s="219" t="s">
        <v>144</v>
      </c>
      <c r="E123" s="229" t="s">
        <v>21</v>
      </c>
      <c r="F123" s="230" t="s">
        <v>180</v>
      </c>
      <c r="G123" s="228"/>
      <c r="H123" s="231">
        <v>2.2200000000000002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144</v>
      </c>
      <c r="AU123" s="237" t="s">
        <v>86</v>
      </c>
      <c r="AV123" s="13" t="s">
        <v>86</v>
      </c>
      <c r="AW123" s="13" t="s">
        <v>38</v>
      </c>
      <c r="AX123" s="13" t="s">
        <v>84</v>
      </c>
      <c r="AY123" s="237" t="s">
        <v>128</v>
      </c>
    </row>
    <row r="124" s="2" customFormat="1" ht="16.5" customHeight="1">
      <c r="A124" s="40"/>
      <c r="B124" s="41"/>
      <c r="C124" s="206" t="s">
        <v>181</v>
      </c>
      <c r="D124" s="206" t="s">
        <v>131</v>
      </c>
      <c r="E124" s="207" t="s">
        <v>182</v>
      </c>
      <c r="F124" s="208" t="s">
        <v>183</v>
      </c>
      <c r="G124" s="209" t="s">
        <v>162</v>
      </c>
      <c r="H124" s="210">
        <v>100.7</v>
      </c>
      <c r="I124" s="211"/>
      <c r="J124" s="212">
        <f>ROUND(I124*H124,2)</f>
        <v>0</v>
      </c>
      <c r="K124" s="208" t="s">
        <v>21</v>
      </c>
      <c r="L124" s="46"/>
      <c r="M124" s="213" t="s">
        <v>21</v>
      </c>
      <c r="N124" s="214" t="s">
        <v>47</v>
      </c>
      <c r="O124" s="86"/>
      <c r="P124" s="215">
        <f>O124*H124</f>
        <v>0</v>
      </c>
      <c r="Q124" s="215">
        <v>0.012716699999999999</v>
      </c>
      <c r="R124" s="215">
        <f>Q124*H124</f>
        <v>1.2805716899999999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136</v>
      </c>
      <c r="AT124" s="217" t="s">
        <v>131</v>
      </c>
      <c r="AU124" s="217" t="s">
        <v>86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84</v>
      </c>
      <c r="BK124" s="218">
        <f>ROUND(I124*H124,2)</f>
        <v>0</v>
      </c>
      <c r="BL124" s="19" t="s">
        <v>136</v>
      </c>
      <c r="BM124" s="217" t="s">
        <v>184</v>
      </c>
    </row>
    <row r="125" s="2" customFormat="1">
      <c r="A125" s="40"/>
      <c r="B125" s="41"/>
      <c r="C125" s="42"/>
      <c r="D125" s="219" t="s">
        <v>138</v>
      </c>
      <c r="E125" s="42"/>
      <c r="F125" s="220" t="s">
        <v>185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138</v>
      </c>
      <c r="AU125" s="19" t="s">
        <v>86</v>
      </c>
    </row>
    <row r="126" s="13" customFormat="1">
      <c r="A126" s="13"/>
      <c r="B126" s="227"/>
      <c r="C126" s="228"/>
      <c r="D126" s="219" t="s">
        <v>144</v>
      </c>
      <c r="E126" s="229" t="s">
        <v>21</v>
      </c>
      <c r="F126" s="230" t="s">
        <v>186</v>
      </c>
      <c r="G126" s="228"/>
      <c r="H126" s="231">
        <v>100.7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144</v>
      </c>
      <c r="AU126" s="237" t="s">
        <v>86</v>
      </c>
      <c r="AV126" s="13" t="s">
        <v>86</v>
      </c>
      <c r="AW126" s="13" t="s">
        <v>38</v>
      </c>
      <c r="AX126" s="13" t="s">
        <v>84</v>
      </c>
      <c r="AY126" s="237" t="s">
        <v>128</v>
      </c>
    </row>
    <row r="127" s="12" customFormat="1" ht="22.8" customHeight="1">
      <c r="A127" s="12"/>
      <c r="B127" s="190"/>
      <c r="C127" s="191"/>
      <c r="D127" s="192" t="s">
        <v>75</v>
      </c>
      <c r="E127" s="204" t="s">
        <v>136</v>
      </c>
      <c r="F127" s="204" t="s">
        <v>187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SUM(P128:P143)</f>
        <v>0</v>
      </c>
      <c r="Q127" s="198"/>
      <c r="R127" s="199">
        <f>SUM(R128:R143)</f>
        <v>0.011178</v>
      </c>
      <c r="S127" s="198"/>
      <c r="T127" s="200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84</v>
      </c>
      <c r="AT127" s="202" t="s">
        <v>75</v>
      </c>
      <c r="AU127" s="202" t="s">
        <v>84</v>
      </c>
      <c r="AY127" s="201" t="s">
        <v>128</v>
      </c>
      <c r="BK127" s="203">
        <f>SUM(BK128:BK143)</f>
        <v>0</v>
      </c>
    </row>
    <row r="128" s="2" customFormat="1" ht="16.5" customHeight="1">
      <c r="A128" s="40"/>
      <c r="B128" s="41"/>
      <c r="C128" s="206" t="s">
        <v>188</v>
      </c>
      <c r="D128" s="206" t="s">
        <v>131</v>
      </c>
      <c r="E128" s="207" t="s">
        <v>189</v>
      </c>
      <c r="F128" s="208" t="s">
        <v>190</v>
      </c>
      <c r="G128" s="209" t="s">
        <v>162</v>
      </c>
      <c r="H128" s="210">
        <v>1.8</v>
      </c>
      <c r="I128" s="211"/>
      <c r="J128" s="212">
        <f>ROUND(I128*H128,2)</f>
        <v>0</v>
      </c>
      <c r="K128" s="208" t="s">
        <v>135</v>
      </c>
      <c r="L128" s="46"/>
      <c r="M128" s="213" t="s">
        <v>21</v>
      </c>
      <c r="N128" s="214" t="s">
        <v>47</v>
      </c>
      <c r="O128" s="86"/>
      <c r="P128" s="215">
        <f>O128*H128</f>
        <v>0</v>
      </c>
      <c r="Q128" s="215">
        <v>0.0053299999999999997</v>
      </c>
      <c r="R128" s="215">
        <f>Q128*H128</f>
        <v>0.0095940000000000001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136</v>
      </c>
      <c r="AT128" s="217" t="s">
        <v>131</v>
      </c>
      <c r="AU128" s="217" t="s">
        <v>86</v>
      </c>
      <c r="AY128" s="19" t="s">
        <v>128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136</v>
      </c>
      <c r="BM128" s="217" t="s">
        <v>191</v>
      </c>
    </row>
    <row r="129" s="2" customFormat="1">
      <c r="A129" s="40"/>
      <c r="B129" s="41"/>
      <c r="C129" s="42"/>
      <c r="D129" s="219" t="s">
        <v>138</v>
      </c>
      <c r="E129" s="42"/>
      <c r="F129" s="220" t="s">
        <v>192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138</v>
      </c>
      <c r="AU129" s="19" t="s">
        <v>86</v>
      </c>
    </row>
    <row r="130" s="2" customFormat="1">
      <c r="A130" s="40"/>
      <c r="B130" s="41"/>
      <c r="C130" s="42"/>
      <c r="D130" s="224" t="s">
        <v>140</v>
      </c>
      <c r="E130" s="42"/>
      <c r="F130" s="225" t="s">
        <v>193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140</v>
      </c>
      <c r="AU130" s="19" t="s">
        <v>86</v>
      </c>
    </row>
    <row r="131" s="2" customFormat="1">
      <c r="A131" s="40"/>
      <c r="B131" s="41"/>
      <c r="C131" s="42"/>
      <c r="D131" s="219" t="s">
        <v>142</v>
      </c>
      <c r="E131" s="42"/>
      <c r="F131" s="226" t="s">
        <v>194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142</v>
      </c>
      <c r="AU131" s="19" t="s">
        <v>86</v>
      </c>
    </row>
    <row r="132" s="13" customFormat="1">
      <c r="A132" s="13"/>
      <c r="B132" s="227"/>
      <c r="C132" s="228"/>
      <c r="D132" s="219" t="s">
        <v>144</v>
      </c>
      <c r="E132" s="229" t="s">
        <v>21</v>
      </c>
      <c r="F132" s="230" t="s">
        <v>195</v>
      </c>
      <c r="G132" s="228"/>
      <c r="H132" s="231">
        <v>1.8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144</v>
      </c>
      <c r="AU132" s="237" t="s">
        <v>86</v>
      </c>
      <c r="AV132" s="13" t="s">
        <v>86</v>
      </c>
      <c r="AW132" s="13" t="s">
        <v>38</v>
      </c>
      <c r="AX132" s="13" t="s">
        <v>84</v>
      </c>
      <c r="AY132" s="237" t="s">
        <v>128</v>
      </c>
    </row>
    <row r="133" s="2" customFormat="1" ht="16.5" customHeight="1">
      <c r="A133" s="40"/>
      <c r="B133" s="41"/>
      <c r="C133" s="206" t="s">
        <v>196</v>
      </c>
      <c r="D133" s="206" t="s">
        <v>131</v>
      </c>
      <c r="E133" s="207" t="s">
        <v>197</v>
      </c>
      <c r="F133" s="208" t="s">
        <v>198</v>
      </c>
      <c r="G133" s="209" t="s">
        <v>162</v>
      </c>
      <c r="H133" s="210">
        <v>1.8</v>
      </c>
      <c r="I133" s="211"/>
      <c r="J133" s="212">
        <f>ROUND(I133*H133,2)</f>
        <v>0</v>
      </c>
      <c r="K133" s="208" t="s">
        <v>135</v>
      </c>
      <c r="L133" s="46"/>
      <c r="M133" s="213" t="s">
        <v>21</v>
      </c>
      <c r="N133" s="214" t="s">
        <v>47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136</v>
      </c>
      <c r="AT133" s="217" t="s">
        <v>131</v>
      </c>
      <c r="AU133" s="217" t="s">
        <v>86</v>
      </c>
      <c r="AY133" s="19" t="s">
        <v>128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136</v>
      </c>
      <c r="BM133" s="217" t="s">
        <v>199</v>
      </c>
    </row>
    <row r="134" s="2" customFormat="1">
      <c r="A134" s="40"/>
      <c r="B134" s="41"/>
      <c r="C134" s="42"/>
      <c r="D134" s="219" t="s">
        <v>138</v>
      </c>
      <c r="E134" s="42"/>
      <c r="F134" s="220" t="s">
        <v>200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138</v>
      </c>
      <c r="AU134" s="19" t="s">
        <v>86</v>
      </c>
    </row>
    <row r="135" s="2" customFormat="1">
      <c r="A135" s="40"/>
      <c r="B135" s="41"/>
      <c r="C135" s="42"/>
      <c r="D135" s="224" t="s">
        <v>140</v>
      </c>
      <c r="E135" s="42"/>
      <c r="F135" s="225" t="s">
        <v>201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140</v>
      </c>
      <c r="AU135" s="19" t="s">
        <v>86</v>
      </c>
    </row>
    <row r="136" s="2" customFormat="1" ht="16.5" customHeight="1">
      <c r="A136" s="40"/>
      <c r="B136" s="41"/>
      <c r="C136" s="206" t="s">
        <v>202</v>
      </c>
      <c r="D136" s="206" t="s">
        <v>131</v>
      </c>
      <c r="E136" s="207" t="s">
        <v>203</v>
      </c>
      <c r="F136" s="208" t="s">
        <v>204</v>
      </c>
      <c r="G136" s="209" t="s">
        <v>162</v>
      </c>
      <c r="H136" s="210">
        <v>1.8</v>
      </c>
      <c r="I136" s="211"/>
      <c r="J136" s="212">
        <f>ROUND(I136*H136,2)</f>
        <v>0</v>
      </c>
      <c r="K136" s="208" t="s">
        <v>135</v>
      </c>
      <c r="L136" s="46"/>
      <c r="M136" s="213" t="s">
        <v>21</v>
      </c>
      <c r="N136" s="214" t="s">
        <v>47</v>
      </c>
      <c r="O136" s="86"/>
      <c r="P136" s="215">
        <f>O136*H136</f>
        <v>0</v>
      </c>
      <c r="Q136" s="215">
        <v>0.00088000000000000003</v>
      </c>
      <c r="R136" s="215">
        <f>Q136*H136</f>
        <v>0.0015840000000000001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136</v>
      </c>
      <c r="AT136" s="217" t="s">
        <v>131</v>
      </c>
      <c r="AU136" s="217" t="s">
        <v>86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136</v>
      </c>
      <c r="BM136" s="217" t="s">
        <v>205</v>
      </c>
    </row>
    <row r="137" s="2" customFormat="1">
      <c r="A137" s="40"/>
      <c r="B137" s="41"/>
      <c r="C137" s="42"/>
      <c r="D137" s="219" t="s">
        <v>138</v>
      </c>
      <c r="E137" s="42"/>
      <c r="F137" s="220" t="s">
        <v>206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138</v>
      </c>
      <c r="AU137" s="19" t="s">
        <v>86</v>
      </c>
    </row>
    <row r="138" s="2" customFormat="1">
      <c r="A138" s="40"/>
      <c r="B138" s="41"/>
      <c r="C138" s="42"/>
      <c r="D138" s="224" t="s">
        <v>140</v>
      </c>
      <c r="E138" s="42"/>
      <c r="F138" s="225" t="s">
        <v>207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140</v>
      </c>
      <c r="AU138" s="19" t="s">
        <v>86</v>
      </c>
    </row>
    <row r="139" s="2" customFormat="1">
      <c r="A139" s="40"/>
      <c r="B139" s="41"/>
      <c r="C139" s="42"/>
      <c r="D139" s="219" t="s">
        <v>142</v>
      </c>
      <c r="E139" s="42"/>
      <c r="F139" s="226" t="s">
        <v>194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142</v>
      </c>
      <c r="AU139" s="19" t="s">
        <v>86</v>
      </c>
    </row>
    <row r="140" s="13" customFormat="1">
      <c r="A140" s="13"/>
      <c r="B140" s="227"/>
      <c r="C140" s="228"/>
      <c r="D140" s="219" t="s">
        <v>144</v>
      </c>
      <c r="E140" s="229" t="s">
        <v>21</v>
      </c>
      <c r="F140" s="230" t="s">
        <v>195</v>
      </c>
      <c r="G140" s="228"/>
      <c r="H140" s="231">
        <v>1.8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144</v>
      </c>
      <c r="AU140" s="237" t="s">
        <v>86</v>
      </c>
      <c r="AV140" s="13" t="s">
        <v>86</v>
      </c>
      <c r="AW140" s="13" t="s">
        <v>38</v>
      </c>
      <c r="AX140" s="13" t="s">
        <v>84</v>
      </c>
      <c r="AY140" s="237" t="s">
        <v>128</v>
      </c>
    </row>
    <row r="141" s="2" customFormat="1" ht="16.5" customHeight="1">
      <c r="A141" s="40"/>
      <c r="B141" s="41"/>
      <c r="C141" s="206" t="s">
        <v>208</v>
      </c>
      <c r="D141" s="206" t="s">
        <v>131</v>
      </c>
      <c r="E141" s="207" t="s">
        <v>209</v>
      </c>
      <c r="F141" s="208" t="s">
        <v>210</v>
      </c>
      <c r="G141" s="209" t="s">
        <v>162</v>
      </c>
      <c r="H141" s="210">
        <v>1.8</v>
      </c>
      <c r="I141" s="211"/>
      <c r="J141" s="212">
        <f>ROUND(I141*H141,2)</f>
        <v>0</v>
      </c>
      <c r="K141" s="208" t="s">
        <v>135</v>
      </c>
      <c r="L141" s="46"/>
      <c r="M141" s="213" t="s">
        <v>21</v>
      </c>
      <c r="N141" s="214" t="s">
        <v>47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136</v>
      </c>
      <c r="AT141" s="217" t="s">
        <v>131</v>
      </c>
      <c r="AU141" s="217" t="s">
        <v>86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84</v>
      </c>
      <c r="BK141" s="218">
        <f>ROUND(I141*H141,2)</f>
        <v>0</v>
      </c>
      <c r="BL141" s="19" t="s">
        <v>136</v>
      </c>
      <c r="BM141" s="217" t="s">
        <v>211</v>
      </c>
    </row>
    <row r="142" s="2" customFormat="1">
      <c r="A142" s="40"/>
      <c r="B142" s="41"/>
      <c r="C142" s="42"/>
      <c r="D142" s="219" t="s">
        <v>138</v>
      </c>
      <c r="E142" s="42"/>
      <c r="F142" s="220" t="s">
        <v>212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138</v>
      </c>
      <c r="AU142" s="19" t="s">
        <v>86</v>
      </c>
    </row>
    <row r="143" s="2" customFormat="1">
      <c r="A143" s="40"/>
      <c r="B143" s="41"/>
      <c r="C143" s="42"/>
      <c r="D143" s="224" t="s">
        <v>140</v>
      </c>
      <c r="E143" s="42"/>
      <c r="F143" s="225" t="s">
        <v>213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140</v>
      </c>
      <c r="AU143" s="19" t="s">
        <v>86</v>
      </c>
    </row>
    <row r="144" s="12" customFormat="1" ht="22.8" customHeight="1">
      <c r="A144" s="12"/>
      <c r="B144" s="190"/>
      <c r="C144" s="191"/>
      <c r="D144" s="192" t="s">
        <v>75</v>
      </c>
      <c r="E144" s="204" t="s">
        <v>196</v>
      </c>
      <c r="F144" s="204" t="s">
        <v>214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SUM(P145:P153)</f>
        <v>0</v>
      </c>
      <c r="Q144" s="198"/>
      <c r="R144" s="199">
        <f>SUM(R145:R153)</f>
        <v>0.12603999999999999</v>
      </c>
      <c r="S144" s="198"/>
      <c r="T144" s="200">
        <f>SUM(T145:T153)</f>
        <v>0.25002000000000002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84</v>
      </c>
      <c r="AT144" s="202" t="s">
        <v>75</v>
      </c>
      <c r="AU144" s="202" t="s">
        <v>84</v>
      </c>
      <c r="AY144" s="201" t="s">
        <v>128</v>
      </c>
      <c r="BK144" s="203">
        <f>SUM(BK145:BK153)</f>
        <v>0</v>
      </c>
    </row>
    <row r="145" s="2" customFormat="1" ht="16.5" customHeight="1">
      <c r="A145" s="40"/>
      <c r="B145" s="41"/>
      <c r="C145" s="206" t="s">
        <v>215</v>
      </c>
      <c r="D145" s="206" t="s">
        <v>131</v>
      </c>
      <c r="E145" s="207" t="s">
        <v>216</v>
      </c>
      <c r="F145" s="208" t="s">
        <v>217</v>
      </c>
      <c r="G145" s="209" t="s">
        <v>218</v>
      </c>
      <c r="H145" s="210">
        <v>92</v>
      </c>
      <c r="I145" s="211"/>
      <c r="J145" s="212">
        <f>ROUND(I145*H145,2)</f>
        <v>0</v>
      </c>
      <c r="K145" s="208" t="s">
        <v>135</v>
      </c>
      <c r="L145" s="46"/>
      <c r="M145" s="213" t="s">
        <v>21</v>
      </c>
      <c r="N145" s="214" t="s">
        <v>47</v>
      </c>
      <c r="O145" s="86"/>
      <c r="P145" s="215">
        <f>O145*H145</f>
        <v>0</v>
      </c>
      <c r="Q145" s="215">
        <v>0.0013699999999999999</v>
      </c>
      <c r="R145" s="215">
        <f>Q145*H145</f>
        <v>0.12603999999999999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136</v>
      </c>
      <c r="AT145" s="217" t="s">
        <v>131</v>
      </c>
      <c r="AU145" s="217" t="s">
        <v>86</v>
      </c>
      <c r="AY145" s="19" t="s">
        <v>128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84</v>
      </c>
      <c r="BK145" s="218">
        <f>ROUND(I145*H145,2)</f>
        <v>0</v>
      </c>
      <c r="BL145" s="19" t="s">
        <v>136</v>
      </c>
      <c r="BM145" s="217" t="s">
        <v>219</v>
      </c>
    </row>
    <row r="146" s="2" customFormat="1">
      <c r="A146" s="40"/>
      <c r="B146" s="41"/>
      <c r="C146" s="42"/>
      <c r="D146" s="219" t="s">
        <v>138</v>
      </c>
      <c r="E146" s="42"/>
      <c r="F146" s="220" t="s">
        <v>220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138</v>
      </c>
      <c r="AU146" s="19" t="s">
        <v>86</v>
      </c>
    </row>
    <row r="147" s="2" customFormat="1">
      <c r="A147" s="40"/>
      <c r="B147" s="41"/>
      <c r="C147" s="42"/>
      <c r="D147" s="224" t="s">
        <v>140</v>
      </c>
      <c r="E147" s="42"/>
      <c r="F147" s="225" t="s">
        <v>221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140</v>
      </c>
      <c r="AU147" s="19" t="s">
        <v>86</v>
      </c>
    </row>
    <row r="148" s="2" customFormat="1">
      <c r="A148" s="40"/>
      <c r="B148" s="41"/>
      <c r="C148" s="42"/>
      <c r="D148" s="219" t="s">
        <v>142</v>
      </c>
      <c r="E148" s="42"/>
      <c r="F148" s="226" t="s">
        <v>222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142</v>
      </c>
      <c r="AU148" s="19" t="s">
        <v>86</v>
      </c>
    </row>
    <row r="149" s="13" customFormat="1">
      <c r="A149" s="13"/>
      <c r="B149" s="227"/>
      <c r="C149" s="228"/>
      <c r="D149" s="219" t="s">
        <v>144</v>
      </c>
      <c r="E149" s="229" t="s">
        <v>21</v>
      </c>
      <c r="F149" s="230" t="s">
        <v>223</v>
      </c>
      <c r="G149" s="228"/>
      <c r="H149" s="231">
        <v>92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144</v>
      </c>
      <c r="AU149" s="237" t="s">
        <v>86</v>
      </c>
      <c r="AV149" s="13" t="s">
        <v>86</v>
      </c>
      <c r="AW149" s="13" t="s">
        <v>38</v>
      </c>
      <c r="AX149" s="13" t="s">
        <v>84</v>
      </c>
      <c r="AY149" s="237" t="s">
        <v>128</v>
      </c>
    </row>
    <row r="150" s="2" customFormat="1" ht="16.5" customHeight="1">
      <c r="A150" s="40"/>
      <c r="B150" s="41"/>
      <c r="C150" s="206" t="s">
        <v>8</v>
      </c>
      <c r="D150" s="206" t="s">
        <v>131</v>
      </c>
      <c r="E150" s="207" t="s">
        <v>224</v>
      </c>
      <c r="F150" s="208" t="s">
        <v>225</v>
      </c>
      <c r="G150" s="209" t="s">
        <v>226</v>
      </c>
      <c r="H150" s="210">
        <v>6</v>
      </c>
      <c r="I150" s="211"/>
      <c r="J150" s="212">
        <f>ROUND(I150*H150,2)</f>
        <v>0</v>
      </c>
      <c r="K150" s="208" t="s">
        <v>21</v>
      </c>
      <c r="L150" s="46"/>
      <c r="M150" s="213" t="s">
        <v>21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0.041669999999999999</v>
      </c>
      <c r="T150" s="216">
        <f>S150*H150</f>
        <v>0.25002000000000002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136</v>
      </c>
      <c r="AT150" s="217" t="s">
        <v>131</v>
      </c>
      <c r="AU150" s="217" t="s">
        <v>86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84</v>
      </c>
      <c r="BK150" s="218">
        <f>ROUND(I150*H150,2)</f>
        <v>0</v>
      </c>
      <c r="BL150" s="19" t="s">
        <v>136</v>
      </c>
      <c r="BM150" s="217" t="s">
        <v>227</v>
      </c>
    </row>
    <row r="151" s="2" customFormat="1">
      <c r="A151" s="40"/>
      <c r="B151" s="41"/>
      <c r="C151" s="42"/>
      <c r="D151" s="219" t="s">
        <v>138</v>
      </c>
      <c r="E151" s="42"/>
      <c r="F151" s="220" t="s">
        <v>225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138</v>
      </c>
      <c r="AU151" s="19" t="s">
        <v>86</v>
      </c>
    </row>
    <row r="152" s="2" customFormat="1">
      <c r="A152" s="40"/>
      <c r="B152" s="41"/>
      <c r="C152" s="42"/>
      <c r="D152" s="219" t="s">
        <v>142</v>
      </c>
      <c r="E152" s="42"/>
      <c r="F152" s="226" t="s">
        <v>228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86</v>
      </c>
    </row>
    <row r="153" s="13" customFormat="1">
      <c r="A153" s="13"/>
      <c r="B153" s="227"/>
      <c r="C153" s="228"/>
      <c r="D153" s="219" t="s">
        <v>144</v>
      </c>
      <c r="E153" s="229" t="s">
        <v>21</v>
      </c>
      <c r="F153" s="230" t="s">
        <v>229</v>
      </c>
      <c r="G153" s="228"/>
      <c r="H153" s="231">
        <v>6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144</v>
      </c>
      <c r="AU153" s="237" t="s">
        <v>86</v>
      </c>
      <c r="AV153" s="13" t="s">
        <v>86</v>
      </c>
      <c r="AW153" s="13" t="s">
        <v>38</v>
      </c>
      <c r="AX153" s="13" t="s">
        <v>84</v>
      </c>
      <c r="AY153" s="237" t="s">
        <v>128</v>
      </c>
    </row>
    <row r="154" s="12" customFormat="1" ht="22.8" customHeight="1">
      <c r="A154" s="12"/>
      <c r="B154" s="190"/>
      <c r="C154" s="191"/>
      <c r="D154" s="192" t="s">
        <v>75</v>
      </c>
      <c r="E154" s="204" t="s">
        <v>202</v>
      </c>
      <c r="F154" s="204" t="s">
        <v>230</v>
      </c>
      <c r="G154" s="191"/>
      <c r="H154" s="191"/>
      <c r="I154" s="194"/>
      <c r="J154" s="205">
        <f>BK154</f>
        <v>0</v>
      </c>
      <c r="K154" s="191"/>
      <c r="L154" s="196"/>
      <c r="M154" s="197"/>
      <c r="N154" s="198"/>
      <c r="O154" s="198"/>
      <c r="P154" s="199">
        <f>SUM(P155:P276)</f>
        <v>0</v>
      </c>
      <c r="Q154" s="198"/>
      <c r="R154" s="199">
        <f>SUM(R155:R276)</f>
        <v>0.66730698240000008</v>
      </c>
      <c r="S154" s="198"/>
      <c r="T154" s="200">
        <f>SUM(T155:T276)</f>
        <v>5.9285600000000001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84</v>
      </c>
      <c r="AT154" s="202" t="s">
        <v>75</v>
      </c>
      <c r="AU154" s="202" t="s">
        <v>84</v>
      </c>
      <c r="AY154" s="201" t="s">
        <v>128</v>
      </c>
      <c r="BK154" s="203">
        <f>SUM(BK155:BK276)</f>
        <v>0</v>
      </c>
    </row>
    <row r="155" s="2" customFormat="1" ht="16.5" customHeight="1">
      <c r="A155" s="40"/>
      <c r="B155" s="41"/>
      <c r="C155" s="206" t="s">
        <v>231</v>
      </c>
      <c r="D155" s="206" t="s">
        <v>131</v>
      </c>
      <c r="E155" s="207" t="s">
        <v>232</v>
      </c>
      <c r="F155" s="208" t="s">
        <v>233</v>
      </c>
      <c r="G155" s="209" t="s">
        <v>162</v>
      </c>
      <c r="H155" s="210">
        <v>0.01</v>
      </c>
      <c r="I155" s="211"/>
      <c r="J155" s="212">
        <f>ROUND(I155*H155,2)</f>
        <v>0</v>
      </c>
      <c r="K155" s="208" t="s">
        <v>135</v>
      </c>
      <c r="L155" s="46"/>
      <c r="M155" s="213" t="s">
        <v>21</v>
      </c>
      <c r="N155" s="214" t="s">
        <v>47</v>
      </c>
      <c r="O155" s="86"/>
      <c r="P155" s="215">
        <f>O155*H155</f>
        <v>0</v>
      </c>
      <c r="Q155" s="215">
        <v>0.00042000000000000002</v>
      </c>
      <c r="R155" s="215">
        <f>Q155*H155</f>
        <v>4.2000000000000004E-06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136</v>
      </c>
      <c r="AT155" s="217" t="s">
        <v>131</v>
      </c>
      <c r="AU155" s="217" t="s">
        <v>86</v>
      </c>
      <c r="AY155" s="19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84</v>
      </c>
      <c r="BK155" s="218">
        <f>ROUND(I155*H155,2)</f>
        <v>0</v>
      </c>
      <c r="BL155" s="19" t="s">
        <v>136</v>
      </c>
      <c r="BM155" s="217" t="s">
        <v>234</v>
      </c>
    </row>
    <row r="156" s="2" customFormat="1">
      <c r="A156" s="40"/>
      <c r="B156" s="41"/>
      <c r="C156" s="42"/>
      <c r="D156" s="219" t="s">
        <v>138</v>
      </c>
      <c r="E156" s="42"/>
      <c r="F156" s="220" t="s">
        <v>235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138</v>
      </c>
      <c r="AU156" s="19" t="s">
        <v>86</v>
      </c>
    </row>
    <row r="157" s="2" customFormat="1">
      <c r="A157" s="40"/>
      <c r="B157" s="41"/>
      <c r="C157" s="42"/>
      <c r="D157" s="224" t="s">
        <v>140</v>
      </c>
      <c r="E157" s="42"/>
      <c r="F157" s="225" t="s">
        <v>236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140</v>
      </c>
      <c r="AU157" s="19" t="s">
        <v>86</v>
      </c>
    </row>
    <row r="158" s="13" customFormat="1">
      <c r="A158" s="13"/>
      <c r="B158" s="227"/>
      <c r="C158" s="228"/>
      <c r="D158" s="219" t="s">
        <v>144</v>
      </c>
      <c r="E158" s="229" t="s">
        <v>21</v>
      </c>
      <c r="F158" s="230" t="s">
        <v>237</v>
      </c>
      <c r="G158" s="228"/>
      <c r="H158" s="231">
        <v>0.01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144</v>
      </c>
      <c r="AU158" s="237" t="s">
        <v>86</v>
      </c>
      <c r="AV158" s="13" t="s">
        <v>86</v>
      </c>
      <c r="AW158" s="13" t="s">
        <v>38</v>
      </c>
      <c r="AX158" s="13" t="s">
        <v>84</v>
      </c>
      <c r="AY158" s="237" t="s">
        <v>128</v>
      </c>
    </row>
    <row r="159" s="2" customFormat="1" ht="16.5" customHeight="1">
      <c r="A159" s="40"/>
      <c r="B159" s="41"/>
      <c r="C159" s="206" t="s">
        <v>238</v>
      </c>
      <c r="D159" s="206" t="s">
        <v>131</v>
      </c>
      <c r="E159" s="207" t="s">
        <v>239</v>
      </c>
      <c r="F159" s="208" t="s">
        <v>240</v>
      </c>
      <c r="G159" s="209" t="s">
        <v>226</v>
      </c>
      <c r="H159" s="210">
        <v>2.6000000000000001</v>
      </c>
      <c r="I159" s="211"/>
      <c r="J159" s="212">
        <f>ROUND(I159*H159,2)</f>
        <v>0</v>
      </c>
      <c r="K159" s="208" t="s">
        <v>135</v>
      </c>
      <c r="L159" s="46"/>
      <c r="M159" s="213" t="s">
        <v>21</v>
      </c>
      <c r="N159" s="214" t="s">
        <v>47</v>
      </c>
      <c r="O159" s="86"/>
      <c r="P159" s="215">
        <f>O159*H159</f>
        <v>0</v>
      </c>
      <c r="Q159" s="215">
        <v>0.0013699999999999999</v>
      </c>
      <c r="R159" s="215">
        <f>Q159*H159</f>
        <v>0.0035620000000000001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136</v>
      </c>
      <c r="AT159" s="217" t="s">
        <v>131</v>
      </c>
      <c r="AU159" s="217" t="s">
        <v>86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84</v>
      </c>
      <c r="BK159" s="218">
        <f>ROUND(I159*H159,2)</f>
        <v>0</v>
      </c>
      <c r="BL159" s="19" t="s">
        <v>136</v>
      </c>
      <c r="BM159" s="217" t="s">
        <v>241</v>
      </c>
    </row>
    <row r="160" s="2" customFormat="1">
      <c r="A160" s="40"/>
      <c r="B160" s="41"/>
      <c r="C160" s="42"/>
      <c r="D160" s="219" t="s">
        <v>138</v>
      </c>
      <c r="E160" s="42"/>
      <c r="F160" s="220" t="s">
        <v>242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138</v>
      </c>
      <c r="AU160" s="19" t="s">
        <v>86</v>
      </c>
    </row>
    <row r="161" s="2" customFormat="1">
      <c r="A161" s="40"/>
      <c r="B161" s="41"/>
      <c r="C161" s="42"/>
      <c r="D161" s="224" t="s">
        <v>140</v>
      </c>
      <c r="E161" s="42"/>
      <c r="F161" s="225" t="s">
        <v>243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140</v>
      </c>
      <c r="AU161" s="19" t="s">
        <v>86</v>
      </c>
    </row>
    <row r="162" s="2" customFormat="1">
      <c r="A162" s="40"/>
      <c r="B162" s="41"/>
      <c r="C162" s="42"/>
      <c r="D162" s="219" t="s">
        <v>142</v>
      </c>
      <c r="E162" s="42"/>
      <c r="F162" s="226" t="s">
        <v>244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142</v>
      </c>
      <c r="AU162" s="19" t="s">
        <v>86</v>
      </c>
    </row>
    <row r="163" s="13" customFormat="1">
      <c r="A163" s="13"/>
      <c r="B163" s="227"/>
      <c r="C163" s="228"/>
      <c r="D163" s="219" t="s">
        <v>144</v>
      </c>
      <c r="E163" s="229" t="s">
        <v>21</v>
      </c>
      <c r="F163" s="230" t="s">
        <v>245</v>
      </c>
      <c r="G163" s="228"/>
      <c r="H163" s="231">
        <v>2.6000000000000001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144</v>
      </c>
      <c r="AU163" s="237" t="s">
        <v>86</v>
      </c>
      <c r="AV163" s="13" t="s">
        <v>86</v>
      </c>
      <c r="AW163" s="13" t="s">
        <v>38</v>
      </c>
      <c r="AX163" s="13" t="s">
        <v>84</v>
      </c>
      <c r="AY163" s="237" t="s">
        <v>128</v>
      </c>
    </row>
    <row r="164" s="2" customFormat="1" ht="26.4" customHeight="1">
      <c r="A164" s="40"/>
      <c r="B164" s="41"/>
      <c r="C164" s="206" t="s">
        <v>246</v>
      </c>
      <c r="D164" s="206" t="s">
        <v>131</v>
      </c>
      <c r="E164" s="207" t="s">
        <v>247</v>
      </c>
      <c r="F164" s="208" t="s">
        <v>248</v>
      </c>
      <c r="G164" s="209" t="s">
        <v>162</v>
      </c>
      <c r="H164" s="210">
        <v>59.18</v>
      </c>
      <c r="I164" s="211"/>
      <c r="J164" s="212">
        <f>ROUND(I164*H164,2)</f>
        <v>0</v>
      </c>
      <c r="K164" s="208" t="s">
        <v>21</v>
      </c>
      <c r="L164" s="46"/>
      <c r="M164" s="213" t="s">
        <v>21</v>
      </c>
      <c r="N164" s="214" t="s">
        <v>47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136</v>
      </c>
      <c r="AT164" s="217" t="s">
        <v>131</v>
      </c>
      <c r="AU164" s="217" t="s">
        <v>86</v>
      </c>
      <c r="AY164" s="19" t="s">
        <v>128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84</v>
      </c>
      <c r="BK164" s="218">
        <f>ROUND(I164*H164,2)</f>
        <v>0</v>
      </c>
      <c r="BL164" s="19" t="s">
        <v>136</v>
      </c>
      <c r="BM164" s="217" t="s">
        <v>249</v>
      </c>
    </row>
    <row r="165" s="2" customFormat="1">
      <c r="A165" s="40"/>
      <c r="B165" s="41"/>
      <c r="C165" s="42"/>
      <c r="D165" s="219" t="s">
        <v>138</v>
      </c>
      <c r="E165" s="42"/>
      <c r="F165" s="220" t="s">
        <v>248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138</v>
      </c>
      <c r="AU165" s="19" t="s">
        <v>86</v>
      </c>
    </row>
    <row r="166" s="13" customFormat="1">
      <c r="A166" s="13"/>
      <c r="B166" s="227"/>
      <c r="C166" s="228"/>
      <c r="D166" s="219" t="s">
        <v>144</v>
      </c>
      <c r="E166" s="229" t="s">
        <v>21</v>
      </c>
      <c r="F166" s="230" t="s">
        <v>250</v>
      </c>
      <c r="G166" s="228"/>
      <c r="H166" s="231">
        <v>59.18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144</v>
      </c>
      <c r="AU166" s="237" t="s">
        <v>86</v>
      </c>
      <c r="AV166" s="13" t="s">
        <v>86</v>
      </c>
      <c r="AW166" s="13" t="s">
        <v>38</v>
      </c>
      <c r="AX166" s="13" t="s">
        <v>84</v>
      </c>
      <c r="AY166" s="237" t="s">
        <v>128</v>
      </c>
    </row>
    <row r="167" s="2" customFormat="1" ht="24" customHeight="1">
      <c r="A167" s="40"/>
      <c r="B167" s="41"/>
      <c r="C167" s="206" t="s">
        <v>251</v>
      </c>
      <c r="D167" s="206" t="s">
        <v>131</v>
      </c>
      <c r="E167" s="207" t="s">
        <v>252</v>
      </c>
      <c r="F167" s="208" t="s">
        <v>253</v>
      </c>
      <c r="G167" s="209" t="s">
        <v>226</v>
      </c>
      <c r="H167" s="210">
        <v>27.350000000000001</v>
      </c>
      <c r="I167" s="211"/>
      <c r="J167" s="212">
        <f>ROUND(I167*H167,2)</f>
        <v>0</v>
      </c>
      <c r="K167" s="208" t="s">
        <v>135</v>
      </c>
      <c r="L167" s="46"/>
      <c r="M167" s="213" t="s">
        <v>21</v>
      </c>
      <c r="N167" s="214" t="s">
        <v>47</v>
      </c>
      <c r="O167" s="86"/>
      <c r="P167" s="215">
        <f>O167*H167</f>
        <v>0</v>
      </c>
      <c r="Q167" s="215">
        <v>0.00232</v>
      </c>
      <c r="R167" s="215">
        <f>Q167*H167</f>
        <v>0.063452000000000008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136</v>
      </c>
      <c r="AT167" s="217" t="s">
        <v>131</v>
      </c>
      <c r="AU167" s="217" t="s">
        <v>86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84</v>
      </c>
      <c r="BK167" s="218">
        <f>ROUND(I167*H167,2)</f>
        <v>0</v>
      </c>
      <c r="BL167" s="19" t="s">
        <v>136</v>
      </c>
      <c r="BM167" s="217" t="s">
        <v>254</v>
      </c>
    </row>
    <row r="168" s="2" customFormat="1">
      <c r="A168" s="40"/>
      <c r="B168" s="41"/>
      <c r="C168" s="42"/>
      <c r="D168" s="219" t="s">
        <v>138</v>
      </c>
      <c r="E168" s="42"/>
      <c r="F168" s="220" t="s">
        <v>255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138</v>
      </c>
      <c r="AU168" s="19" t="s">
        <v>86</v>
      </c>
    </row>
    <row r="169" s="2" customFormat="1">
      <c r="A169" s="40"/>
      <c r="B169" s="41"/>
      <c r="C169" s="42"/>
      <c r="D169" s="224" t="s">
        <v>140</v>
      </c>
      <c r="E169" s="42"/>
      <c r="F169" s="225" t="s">
        <v>256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140</v>
      </c>
      <c r="AU169" s="19" t="s">
        <v>86</v>
      </c>
    </row>
    <row r="170" s="2" customFormat="1">
      <c r="A170" s="40"/>
      <c r="B170" s="41"/>
      <c r="C170" s="42"/>
      <c r="D170" s="219" t="s">
        <v>142</v>
      </c>
      <c r="E170" s="42"/>
      <c r="F170" s="226" t="s">
        <v>257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142</v>
      </c>
      <c r="AU170" s="19" t="s">
        <v>86</v>
      </c>
    </row>
    <row r="171" s="13" customFormat="1">
      <c r="A171" s="13"/>
      <c r="B171" s="227"/>
      <c r="C171" s="228"/>
      <c r="D171" s="219" t="s">
        <v>144</v>
      </c>
      <c r="E171" s="229" t="s">
        <v>21</v>
      </c>
      <c r="F171" s="230" t="s">
        <v>258</v>
      </c>
      <c r="G171" s="228"/>
      <c r="H171" s="231">
        <v>27.350000000000001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144</v>
      </c>
      <c r="AU171" s="237" t="s">
        <v>86</v>
      </c>
      <c r="AV171" s="13" t="s">
        <v>86</v>
      </c>
      <c r="AW171" s="13" t="s">
        <v>38</v>
      </c>
      <c r="AX171" s="13" t="s">
        <v>84</v>
      </c>
      <c r="AY171" s="237" t="s">
        <v>128</v>
      </c>
    </row>
    <row r="172" s="2" customFormat="1" ht="16.5" customHeight="1">
      <c r="A172" s="40"/>
      <c r="B172" s="41"/>
      <c r="C172" s="206" t="s">
        <v>259</v>
      </c>
      <c r="D172" s="206" t="s">
        <v>131</v>
      </c>
      <c r="E172" s="207" t="s">
        <v>260</v>
      </c>
      <c r="F172" s="208" t="s">
        <v>261</v>
      </c>
      <c r="G172" s="209" t="s">
        <v>218</v>
      </c>
      <c r="H172" s="210">
        <v>4</v>
      </c>
      <c r="I172" s="211"/>
      <c r="J172" s="212">
        <f>ROUND(I172*H172,2)</f>
        <v>0</v>
      </c>
      <c r="K172" s="208" t="s">
        <v>135</v>
      </c>
      <c r="L172" s="46"/>
      <c r="M172" s="213" t="s">
        <v>21</v>
      </c>
      <c r="N172" s="214" t="s">
        <v>47</v>
      </c>
      <c r="O172" s="86"/>
      <c r="P172" s="215">
        <f>O172*H172</f>
        <v>0</v>
      </c>
      <c r="Q172" s="215">
        <v>0.00014999999999999999</v>
      </c>
      <c r="R172" s="215">
        <f>Q172*H172</f>
        <v>0.00059999999999999995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136</v>
      </c>
      <c r="AT172" s="217" t="s">
        <v>131</v>
      </c>
      <c r="AU172" s="217" t="s">
        <v>86</v>
      </c>
      <c r="AY172" s="19" t="s">
        <v>128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84</v>
      </c>
      <c r="BK172" s="218">
        <f>ROUND(I172*H172,2)</f>
        <v>0</v>
      </c>
      <c r="BL172" s="19" t="s">
        <v>136</v>
      </c>
      <c r="BM172" s="217" t="s">
        <v>262</v>
      </c>
    </row>
    <row r="173" s="2" customFormat="1">
      <c r="A173" s="40"/>
      <c r="B173" s="41"/>
      <c r="C173" s="42"/>
      <c r="D173" s="219" t="s">
        <v>138</v>
      </c>
      <c r="E173" s="42"/>
      <c r="F173" s="220" t="s">
        <v>263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138</v>
      </c>
      <c r="AU173" s="19" t="s">
        <v>86</v>
      </c>
    </row>
    <row r="174" s="2" customFormat="1">
      <c r="A174" s="40"/>
      <c r="B174" s="41"/>
      <c r="C174" s="42"/>
      <c r="D174" s="224" t="s">
        <v>140</v>
      </c>
      <c r="E174" s="42"/>
      <c r="F174" s="225" t="s">
        <v>264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140</v>
      </c>
      <c r="AU174" s="19" t="s">
        <v>86</v>
      </c>
    </row>
    <row r="175" s="2" customFormat="1">
      <c r="A175" s="40"/>
      <c r="B175" s="41"/>
      <c r="C175" s="42"/>
      <c r="D175" s="219" t="s">
        <v>142</v>
      </c>
      <c r="E175" s="42"/>
      <c r="F175" s="226" t="s">
        <v>265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142</v>
      </c>
      <c r="AU175" s="19" t="s">
        <v>86</v>
      </c>
    </row>
    <row r="176" s="13" customFormat="1">
      <c r="A176" s="13"/>
      <c r="B176" s="227"/>
      <c r="C176" s="228"/>
      <c r="D176" s="219" t="s">
        <v>144</v>
      </c>
      <c r="E176" s="229" t="s">
        <v>21</v>
      </c>
      <c r="F176" s="230" t="s">
        <v>266</v>
      </c>
      <c r="G176" s="228"/>
      <c r="H176" s="231">
        <v>3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144</v>
      </c>
      <c r="AU176" s="237" t="s">
        <v>86</v>
      </c>
      <c r="AV176" s="13" t="s">
        <v>86</v>
      </c>
      <c r="AW176" s="13" t="s">
        <v>38</v>
      </c>
      <c r="AX176" s="13" t="s">
        <v>76</v>
      </c>
      <c r="AY176" s="237" t="s">
        <v>128</v>
      </c>
    </row>
    <row r="177" s="13" customFormat="1">
      <c r="A177" s="13"/>
      <c r="B177" s="227"/>
      <c r="C177" s="228"/>
      <c r="D177" s="219" t="s">
        <v>144</v>
      </c>
      <c r="E177" s="229" t="s">
        <v>21</v>
      </c>
      <c r="F177" s="230" t="s">
        <v>267</v>
      </c>
      <c r="G177" s="228"/>
      <c r="H177" s="231">
        <v>1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144</v>
      </c>
      <c r="AU177" s="237" t="s">
        <v>86</v>
      </c>
      <c r="AV177" s="13" t="s">
        <v>86</v>
      </c>
      <c r="AW177" s="13" t="s">
        <v>38</v>
      </c>
      <c r="AX177" s="13" t="s">
        <v>76</v>
      </c>
      <c r="AY177" s="237" t="s">
        <v>128</v>
      </c>
    </row>
    <row r="178" s="15" customFormat="1">
      <c r="A178" s="15"/>
      <c r="B178" s="249"/>
      <c r="C178" s="250"/>
      <c r="D178" s="219" t="s">
        <v>144</v>
      </c>
      <c r="E178" s="251" t="s">
        <v>21</v>
      </c>
      <c r="F178" s="252" t="s">
        <v>159</v>
      </c>
      <c r="G178" s="250"/>
      <c r="H178" s="253">
        <v>4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9" t="s">
        <v>144</v>
      </c>
      <c r="AU178" s="259" t="s">
        <v>86</v>
      </c>
      <c r="AV178" s="15" t="s">
        <v>136</v>
      </c>
      <c r="AW178" s="15" t="s">
        <v>38</v>
      </c>
      <c r="AX178" s="15" t="s">
        <v>84</v>
      </c>
      <c r="AY178" s="259" t="s">
        <v>128</v>
      </c>
    </row>
    <row r="179" s="2" customFormat="1" ht="16.5" customHeight="1">
      <c r="A179" s="40"/>
      <c r="B179" s="41"/>
      <c r="C179" s="260" t="s">
        <v>268</v>
      </c>
      <c r="D179" s="260" t="s">
        <v>269</v>
      </c>
      <c r="E179" s="261" t="s">
        <v>270</v>
      </c>
      <c r="F179" s="262" t="s">
        <v>271</v>
      </c>
      <c r="G179" s="263" t="s">
        <v>226</v>
      </c>
      <c r="H179" s="264">
        <v>5.6900000000000004</v>
      </c>
      <c r="I179" s="265"/>
      <c r="J179" s="266">
        <f>ROUND(I179*H179,2)</f>
        <v>0</v>
      </c>
      <c r="K179" s="262" t="s">
        <v>21</v>
      </c>
      <c r="L179" s="267"/>
      <c r="M179" s="268" t="s">
        <v>21</v>
      </c>
      <c r="N179" s="269" t="s">
        <v>47</v>
      </c>
      <c r="O179" s="86"/>
      <c r="P179" s="215">
        <f>O179*H179</f>
        <v>0</v>
      </c>
      <c r="Q179" s="215">
        <v>0.0022399999999999998</v>
      </c>
      <c r="R179" s="215">
        <f>Q179*H179</f>
        <v>0.012745599999999999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196</v>
      </c>
      <c r="AT179" s="217" t="s">
        <v>269</v>
      </c>
      <c r="AU179" s="217" t="s">
        <v>86</v>
      </c>
      <c r="AY179" s="19" t="s">
        <v>128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84</v>
      </c>
      <c r="BK179" s="218">
        <f>ROUND(I179*H179,2)</f>
        <v>0</v>
      </c>
      <c r="BL179" s="19" t="s">
        <v>136</v>
      </c>
      <c r="BM179" s="217" t="s">
        <v>272</v>
      </c>
    </row>
    <row r="180" s="2" customFormat="1">
      <c r="A180" s="40"/>
      <c r="B180" s="41"/>
      <c r="C180" s="42"/>
      <c r="D180" s="219" t="s">
        <v>138</v>
      </c>
      <c r="E180" s="42"/>
      <c r="F180" s="220" t="s">
        <v>271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138</v>
      </c>
      <c r="AU180" s="19" t="s">
        <v>86</v>
      </c>
    </row>
    <row r="181" s="2" customFormat="1">
      <c r="A181" s="40"/>
      <c r="B181" s="41"/>
      <c r="C181" s="42"/>
      <c r="D181" s="219" t="s">
        <v>142</v>
      </c>
      <c r="E181" s="42"/>
      <c r="F181" s="226" t="s">
        <v>265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142</v>
      </c>
      <c r="AU181" s="19" t="s">
        <v>86</v>
      </c>
    </row>
    <row r="182" s="13" customFormat="1">
      <c r="A182" s="13"/>
      <c r="B182" s="227"/>
      <c r="C182" s="228"/>
      <c r="D182" s="219" t="s">
        <v>144</v>
      </c>
      <c r="E182" s="229" t="s">
        <v>21</v>
      </c>
      <c r="F182" s="230" t="s">
        <v>273</v>
      </c>
      <c r="G182" s="228"/>
      <c r="H182" s="231">
        <v>4.1900000000000004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144</v>
      </c>
      <c r="AU182" s="237" t="s">
        <v>86</v>
      </c>
      <c r="AV182" s="13" t="s">
        <v>86</v>
      </c>
      <c r="AW182" s="13" t="s">
        <v>38</v>
      </c>
      <c r="AX182" s="13" t="s">
        <v>76</v>
      </c>
      <c r="AY182" s="237" t="s">
        <v>128</v>
      </c>
    </row>
    <row r="183" s="13" customFormat="1">
      <c r="A183" s="13"/>
      <c r="B183" s="227"/>
      <c r="C183" s="228"/>
      <c r="D183" s="219" t="s">
        <v>144</v>
      </c>
      <c r="E183" s="229" t="s">
        <v>21</v>
      </c>
      <c r="F183" s="230" t="s">
        <v>274</v>
      </c>
      <c r="G183" s="228"/>
      <c r="H183" s="231">
        <v>1.5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144</v>
      </c>
      <c r="AU183" s="237" t="s">
        <v>86</v>
      </c>
      <c r="AV183" s="13" t="s">
        <v>86</v>
      </c>
      <c r="AW183" s="13" t="s">
        <v>38</v>
      </c>
      <c r="AX183" s="13" t="s">
        <v>76</v>
      </c>
      <c r="AY183" s="237" t="s">
        <v>128</v>
      </c>
    </row>
    <row r="184" s="15" customFormat="1">
      <c r="A184" s="15"/>
      <c r="B184" s="249"/>
      <c r="C184" s="250"/>
      <c r="D184" s="219" t="s">
        <v>144</v>
      </c>
      <c r="E184" s="251" t="s">
        <v>21</v>
      </c>
      <c r="F184" s="252" t="s">
        <v>159</v>
      </c>
      <c r="G184" s="250"/>
      <c r="H184" s="253">
        <v>5.6900000000000004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9" t="s">
        <v>144</v>
      </c>
      <c r="AU184" s="259" t="s">
        <v>86</v>
      </c>
      <c r="AV184" s="15" t="s">
        <v>136</v>
      </c>
      <c r="AW184" s="15" t="s">
        <v>38</v>
      </c>
      <c r="AX184" s="15" t="s">
        <v>84</v>
      </c>
      <c r="AY184" s="259" t="s">
        <v>128</v>
      </c>
    </row>
    <row r="185" s="2" customFormat="1" ht="16.5" customHeight="1">
      <c r="A185" s="40"/>
      <c r="B185" s="41"/>
      <c r="C185" s="206" t="s">
        <v>275</v>
      </c>
      <c r="D185" s="206" t="s">
        <v>131</v>
      </c>
      <c r="E185" s="207" t="s">
        <v>276</v>
      </c>
      <c r="F185" s="208" t="s">
        <v>277</v>
      </c>
      <c r="G185" s="209" t="s">
        <v>218</v>
      </c>
      <c r="H185" s="210">
        <v>64</v>
      </c>
      <c r="I185" s="211"/>
      <c r="J185" s="212">
        <f>ROUND(I185*H185,2)</f>
        <v>0</v>
      </c>
      <c r="K185" s="208" t="s">
        <v>21</v>
      </c>
      <c r="L185" s="46"/>
      <c r="M185" s="213" t="s">
        <v>21</v>
      </c>
      <c r="N185" s="214" t="s">
        <v>47</v>
      </c>
      <c r="O185" s="86"/>
      <c r="P185" s="215">
        <f>O185*H185</f>
        <v>0</v>
      </c>
      <c r="Q185" s="215">
        <v>8.4800000000000001E-05</v>
      </c>
      <c r="R185" s="215">
        <f>Q185*H185</f>
        <v>0.0054272000000000001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136</v>
      </c>
      <c r="AT185" s="217" t="s">
        <v>131</v>
      </c>
      <c r="AU185" s="217" t="s">
        <v>86</v>
      </c>
      <c r="AY185" s="19" t="s">
        <v>128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84</v>
      </c>
      <c r="BK185" s="218">
        <f>ROUND(I185*H185,2)</f>
        <v>0</v>
      </c>
      <c r="BL185" s="19" t="s">
        <v>136</v>
      </c>
      <c r="BM185" s="217" t="s">
        <v>278</v>
      </c>
    </row>
    <row r="186" s="2" customFormat="1">
      <c r="A186" s="40"/>
      <c r="B186" s="41"/>
      <c r="C186" s="42"/>
      <c r="D186" s="219" t="s">
        <v>138</v>
      </c>
      <c r="E186" s="42"/>
      <c r="F186" s="220" t="s">
        <v>279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138</v>
      </c>
      <c r="AU186" s="19" t="s">
        <v>86</v>
      </c>
    </row>
    <row r="187" s="2" customFormat="1">
      <c r="A187" s="40"/>
      <c r="B187" s="41"/>
      <c r="C187" s="42"/>
      <c r="D187" s="219" t="s">
        <v>142</v>
      </c>
      <c r="E187" s="42"/>
      <c r="F187" s="226" t="s">
        <v>280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142</v>
      </c>
      <c r="AU187" s="19" t="s">
        <v>86</v>
      </c>
    </row>
    <row r="188" s="13" customFormat="1">
      <c r="A188" s="13"/>
      <c r="B188" s="227"/>
      <c r="C188" s="228"/>
      <c r="D188" s="219" t="s">
        <v>144</v>
      </c>
      <c r="E188" s="229" t="s">
        <v>21</v>
      </c>
      <c r="F188" s="230" t="s">
        <v>281</v>
      </c>
      <c r="G188" s="228"/>
      <c r="H188" s="231">
        <v>12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144</v>
      </c>
      <c r="AU188" s="237" t="s">
        <v>86</v>
      </c>
      <c r="AV188" s="13" t="s">
        <v>86</v>
      </c>
      <c r="AW188" s="13" t="s">
        <v>38</v>
      </c>
      <c r="AX188" s="13" t="s">
        <v>76</v>
      </c>
      <c r="AY188" s="237" t="s">
        <v>128</v>
      </c>
    </row>
    <row r="189" s="13" customFormat="1">
      <c r="A189" s="13"/>
      <c r="B189" s="227"/>
      <c r="C189" s="228"/>
      <c r="D189" s="219" t="s">
        <v>144</v>
      </c>
      <c r="E189" s="229" t="s">
        <v>21</v>
      </c>
      <c r="F189" s="230" t="s">
        <v>282</v>
      </c>
      <c r="G189" s="228"/>
      <c r="H189" s="231">
        <v>32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144</v>
      </c>
      <c r="AU189" s="237" t="s">
        <v>86</v>
      </c>
      <c r="AV189" s="13" t="s">
        <v>86</v>
      </c>
      <c r="AW189" s="13" t="s">
        <v>38</v>
      </c>
      <c r="AX189" s="13" t="s">
        <v>76</v>
      </c>
      <c r="AY189" s="237" t="s">
        <v>128</v>
      </c>
    </row>
    <row r="190" s="14" customFormat="1">
      <c r="A190" s="14"/>
      <c r="B190" s="238"/>
      <c r="C190" s="239"/>
      <c r="D190" s="219" t="s">
        <v>144</v>
      </c>
      <c r="E190" s="240" t="s">
        <v>21</v>
      </c>
      <c r="F190" s="241" t="s">
        <v>283</v>
      </c>
      <c r="G190" s="239"/>
      <c r="H190" s="242">
        <v>44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144</v>
      </c>
      <c r="AU190" s="248" t="s">
        <v>86</v>
      </c>
      <c r="AV190" s="14" t="s">
        <v>129</v>
      </c>
      <c r="AW190" s="14" t="s">
        <v>38</v>
      </c>
      <c r="AX190" s="14" t="s">
        <v>76</v>
      </c>
      <c r="AY190" s="248" t="s">
        <v>128</v>
      </c>
    </row>
    <row r="191" s="13" customFormat="1">
      <c r="A191" s="13"/>
      <c r="B191" s="227"/>
      <c r="C191" s="228"/>
      <c r="D191" s="219" t="s">
        <v>144</v>
      </c>
      <c r="E191" s="229" t="s">
        <v>21</v>
      </c>
      <c r="F191" s="230" t="s">
        <v>284</v>
      </c>
      <c r="G191" s="228"/>
      <c r="H191" s="231">
        <v>8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144</v>
      </c>
      <c r="AU191" s="237" t="s">
        <v>86</v>
      </c>
      <c r="AV191" s="13" t="s">
        <v>86</v>
      </c>
      <c r="AW191" s="13" t="s">
        <v>38</v>
      </c>
      <c r="AX191" s="13" t="s">
        <v>76</v>
      </c>
      <c r="AY191" s="237" t="s">
        <v>128</v>
      </c>
    </row>
    <row r="192" s="13" customFormat="1">
      <c r="A192" s="13"/>
      <c r="B192" s="227"/>
      <c r="C192" s="228"/>
      <c r="D192" s="219" t="s">
        <v>144</v>
      </c>
      <c r="E192" s="229" t="s">
        <v>21</v>
      </c>
      <c r="F192" s="230" t="s">
        <v>285</v>
      </c>
      <c r="G192" s="228"/>
      <c r="H192" s="231">
        <v>6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144</v>
      </c>
      <c r="AU192" s="237" t="s">
        <v>86</v>
      </c>
      <c r="AV192" s="13" t="s">
        <v>86</v>
      </c>
      <c r="AW192" s="13" t="s">
        <v>38</v>
      </c>
      <c r="AX192" s="13" t="s">
        <v>76</v>
      </c>
      <c r="AY192" s="237" t="s">
        <v>128</v>
      </c>
    </row>
    <row r="193" s="13" customFormat="1">
      <c r="A193" s="13"/>
      <c r="B193" s="227"/>
      <c r="C193" s="228"/>
      <c r="D193" s="219" t="s">
        <v>144</v>
      </c>
      <c r="E193" s="229" t="s">
        <v>21</v>
      </c>
      <c r="F193" s="230" t="s">
        <v>286</v>
      </c>
      <c r="G193" s="228"/>
      <c r="H193" s="231">
        <v>4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144</v>
      </c>
      <c r="AU193" s="237" t="s">
        <v>86</v>
      </c>
      <c r="AV193" s="13" t="s">
        <v>86</v>
      </c>
      <c r="AW193" s="13" t="s">
        <v>38</v>
      </c>
      <c r="AX193" s="13" t="s">
        <v>76</v>
      </c>
      <c r="AY193" s="237" t="s">
        <v>128</v>
      </c>
    </row>
    <row r="194" s="13" customFormat="1">
      <c r="A194" s="13"/>
      <c r="B194" s="227"/>
      <c r="C194" s="228"/>
      <c r="D194" s="219" t="s">
        <v>144</v>
      </c>
      <c r="E194" s="229" t="s">
        <v>21</v>
      </c>
      <c r="F194" s="230" t="s">
        <v>287</v>
      </c>
      <c r="G194" s="228"/>
      <c r="H194" s="231">
        <v>2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144</v>
      </c>
      <c r="AU194" s="237" t="s">
        <v>86</v>
      </c>
      <c r="AV194" s="13" t="s">
        <v>86</v>
      </c>
      <c r="AW194" s="13" t="s">
        <v>38</v>
      </c>
      <c r="AX194" s="13" t="s">
        <v>76</v>
      </c>
      <c r="AY194" s="237" t="s">
        <v>128</v>
      </c>
    </row>
    <row r="195" s="14" customFormat="1">
      <c r="A195" s="14"/>
      <c r="B195" s="238"/>
      <c r="C195" s="239"/>
      <c r="D195" s="219" t="s">
        <v>144</v>
      </c>
      <c r="E195" s="240" t="s">
        <v>21</v>
      </c>
      <c r="F195" s="241" t="s">
        <v>288</v>
      </c>
      <c r="G195" s="239"/>
      <c r="H195" s="242">
        <v>20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144</v>
      </c>
      <c r="AU195" s="248" t="s">
        <v>86</v>
      </c>
      <c r="AV195" s="14" t="s">
        <v>129</v>
      </c>
      <c r="AW195" s="14" t="s">
        <v>38</v>
      </c>
      <c r="AX195" s="14" t="s">
        <v>76</v>
      </c>
      <c r="AY195" s="248" t="s">
        <v>128</v>
      </c>
    </row>
    <row r="196" s="15" customFormat="1">
      <c r="A196" s="15"/>
      <c r="B196" s="249"/>
      <c r="C196" s="250"/>
      <c r="D196" s="219" t="s">
        <v>144</v>
      </c>
      <c r="E196" s="251" t="s">
        <v>21</v>
      </c>
      <c r="F196" s="252" t="s">
        <v>159</v>
      </c>
      <c r="G196" s="250"/>
      <c r="H196" s="253">
        <v>64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9" t="s">
        <v>144</v>
      </c>
      <c r="AU196" s="259" t="s">
        <v>86</v>
      </c>
      <c r="AV196" s="15" t="s">
        <v>136</v>
      </c>
      <c r="AW196" s="15" t="s">
        <v>38</v>
      </c>
      <c r="AX196" s="15" t="s">
        <v>84</v>
      </c>
      <c r="AY196" s="259" t="s">
        <v>128</v>
      </c>
    </row>
    <row r="197" s="2" customFormat="1" ht="16.5" customHeight="1">
      <c r="A197" s="40"/>
      <c r="B197" s="41"/>
      <c r="C197" s="206" t="s">
        <v>289</v>
      </c>
      <c r="D197" s="206" t="s">
        <v>131</v>
      </c>
      <c r="E197" s="207" t="s">
        <v>290</v>
      </c>
      <c r="F197" s="208" t="s">
        <v>291</v>
      </c>
      <c r="G197" s="209" t="s">
        <v>218</v>
      </c>
      <c r="H197" s="210">
        <v>64</v>
      </c>
      <c r="I197" s="211"/>
      <c r="J197" s="212">
        <f>ROUND(I197*H197,2)</f>
        <v>0</v>
      </c>
      <c r="K197" s="208" t="s">
        <v>135</v>
      </c>
      <c r="L197" s="46"/>
      <c r="M197" s="213" t="s">
        <v>21</v>
      </c>
      <c r="N197" s="214" t="s">
        <v>47</v>
      </c>
      <c r="O197" s="86"/>
      <c r="P197" s="215">
        <f>O197*H197</f>
        <v>0</v>
      </c>
      <c r="Q197" s="215">
        <v>0.00020000000000000001</v>
      </c>
      <c r="R197" s="215">
        <f>Q197*H197</f>
        <v>0.012800000000000001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136</v>
      </c>
      <c r="AT197" s="217" t="s">
        <v>131</v>
      </c>
      <c r="AU197" s="217" t="s">
        <v>86</v>
      </c>
      <c r="AY197" s="19" t="s">
        <v>128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84</v>
      </c>
      <c r="BK197" s="218">
        <f>ROUND(I197*H197,2)</f>
        <v>0</v>
      </c>
      <c r="BL197" s="19" t="s">
        <v>136</v>
      </c>
      <c r="BM197" s="217" t="s">
        <v>292</v>
      </c>
    </row>
    <row r="198" s="2" customFormat="1">
      <c r="A198" s="40"/>
      <c r="B198" s="41"/>
      <c r="C198" s="42"/>
      <c r="D198" s="219" t="s">
        <v>138</v>
      </c>
      <c r="E198" s="42"/>
      <c r="F198" s="220" t="s">
        <v>293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138</v>
      </c>
      <c r="AU198" s="19" t="s">
        <v>86</v>
      </c>
    </row>
    <row r="199" s="2" customFormat="1">
      <c r="A199" s="40"/>
      <c r="B199" s="41"/>
      <c r="C199" s="42"/>
      <c r="D199" s="224" t="s">
        <v>140</v>
      </c>
      <c r="E199" s="42"/>
      <c r="F199" s="225" t="s">
        <v>294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140</v>
      </c>
      <c r="AU199" s="19" t="s">
        <v>86</v>
      </c>
    </row>
    <row r="200" s="2" customFormat="1">
      <c r="A200" s="40"/>
      <c r="B200" s="41"/>
      <c r="C200" s="42"/>
      <c r="D200" s="219" t="s">
        <v>142</v>
      </c>
      <c r="E200" s="42"/>
      <c r="F200" s="226" t="s">
        <v>295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142</v>
      </c>
      <c r="AU200" s="19" t="s">
        <v>86</v>
      </c>
    </row>
    <row r="201" s="2" customFormat="1" ht="16.5" customHeight="1">
      <c r="A201" s="40"/>
      <c r="B201" s="41"/>
      <c r="C201" s="206" t="s">
        <v>7</v>
      </c>
      <c r="D201" s="206" t="s">
        <v>131</v>
      </c>
      <c r="E201" s="207" t="s">
        <v>296</v>
      </c>
      <c r="F201" s="208" t="s">
        <v>297</v>
      </c>
      <c r="G201" s="209" t="s">
        <v>226</v>
      </c>
      <c r="H201" s="210">
        <v>10</v>
      </c>
      <c r="I201" s="211"/>
      <c r="J201" s="212">
        <f>ROUND(I201*H201,2)</f>
        <v>0</v>
      </c>
      <c r="K201" s="208" t="s">
        <v>21</v>
      </c>
      <c r="L201" s="46"/>
      <c r="M201" s="213" t="s">
        <v>21</v>
      </c>
      <c r="N201" s="214" t="s">
        <v>47</v>
      </c>
      <c r="O201" s="86"/>
      <c r="P201" s="215">
        <f>O201*H201</f>
        <v>0</v>
      </c>
      <c r="Q201" s="215">
        <v>0.001714</v>
      </c>
      <c r="R201" s="215">
        <f>Q201*H201</f>
        <v>0.017139999999999999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136</v>
      </c>
      <c r="AT201" s="217" t="s">
        <v>131</v>
      </c>
      <c r="AU201" s="217" t="s">
        <v>86</v>
      </c>
      <c r="AY201" s="19" t="s">
        <v>128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84</v>
      </c>
      <c r="BK201" s="218">
        <f>ROUND(I201*H201,2)</f>
        <v>0</v>
      </c>
      <c r="BL201" s="19" t="s">
        <v>136</v>
      </c>
      <c r="BM201" s="217" t="s">
        <v>298</v>
      </c>
    </row>
    <row r="202" s="2" customFormat="1">
      <c r="A202" s="40"/>
      <c r="B202" s="41"/>
      <c r="C202" s="42"/>
      <c r="D202" s="219" t="s">
        <v>138</v>
      </c>
      <c r="E202" s="42"/>
      <c r="F202" s="220" t="s">
        <v>297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138</v>
      </c>
      <c r="AU202" s="19" t="s">
        <v>86</v>
      </c>
    </row>
    <row r="203" s="2" customFormat="1">
      <c r="A203" s="40"/>
      <c r="B203" s="41"/>
      <c r="C203" s="42"/>
      <c r="D203" s="219" t="s">
        <v>142</v>
      </c>
      <c r="E203" s="42"/>
      <c r="F203" s="226" t="s">
        <v>299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142</v>
      </c>
      <c r="AU203" s="19" t="s">
        <v>86</v>
      </c>
    </row>
    <row r="204" s="13" customFormat="1">
      <c r="A204" s="13"/>
      <c r="B204" s="227"/>
      <c r="C204" s="228"/>
      <c r="D204" s="219" t="s">
        <v>144</v>
      </c>
      <c r="E204" s="229" t="s">
        <v>21</v>
      </c>
      <c r="F204" s="230" t="s">
        <v>300</v>
      </c>
      <c r="G204" s="228"/>
      <c r="H204" s="231">
        <v>10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144</v>
      </c>
      <c r="AU204" s="237" t="s">
        <v>86</v>
      </c>
      <c r="AV204" s="13" t="s">
        <v>86</v>
      </c>
      <c r="AW204" s="13" t="s">
        <v>38</v>
      </c>
      <c r="AX204" s="13" t="s">
        <v>84</v>
      </c>
      <c r="AY204" s="237" t="s">
        <v>128</v>
      </c>
    </row>
    <row r="205" s="2" customFormat="1" ht="16.5" customHeight="1">
      <c r="A205" s="40"/>
      <c r="B205" s="41"/>
      <c r="C205" s="206" t="s">
        <v>301</v>
      </c>
      <c r="D205" s="206" t="s">
        <v>131</v>
      </c>
      <c r="E205" s="207" t="s">
        <v>302</v>
      </c>
      <c r="F205" s="208" t="s">
        <v>303</v>
      </c>
      <c r="G205" s="209" t="s">
        <v>226</v>
      </c>
      <c r="H205" s="210">
        <v>10</v>
      </c>
      <c r="I205" s="211"/>
      <c r="J205" s="212">
        <f>ROUND(I205*H205,2)</f>
        <v>0</v>
      </c>
      <c r="K205" s="208" t="s">
        <v>135</v>
      </c>
      <c r="L205" s="46"/>
      <c r="M205" s="213" t="s">
        <v>21</v>
      </c>
      <c r="N205" s="214" t="s">
        <v>47</v>
      </c>
      <c r="O205" s="86"/>
      <c r="P205" s="215">
        <f>O205*H205</f>
        <v>0</v>
      </c>
      <c r="Q205" s="215">
        <v>0.0081799999999999998</v>
      </c>
      <c r="R205" s="215">
        <f>Q205*H205</f>
        <v>0.081799999999999998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136</v>
      </c>
      <c r="AT205" s="217" t="s">
        <v>131</v>
      </c>
      <c r="AU205" s="217" t="s">
        <v>86</v>
      </c>
      <c r="AY205" s="19" t="s">
        <v>128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84</v>
      </c>
      <c r="BK205" s="218">
        <f>ROUND(I205*H205,2)</f>
        <v>0</v>
      </c>
      <c r="BL205" s="19" t="s">
        <v>136</v>
      </c>
      <c r="BM205" s="217" t="s">
        <v>304</v>
      </c>
    </row>
    <row r="206" s="2" customFormat="1">
      <c r="A206" s="40"/>
      <c r="B206" s="41"/>
      <c r="C206" s="42"/>
      <c r="D206" s="219" t="s">
        <v>138</v>
      </c>
      <c r="E206" s="42"/>
      <c r="F206" s="220" t="s">
        <v>305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138</v>
      </c>
      <c r="AU206" s="19" t="s">
        <v>86</v>
      </c>
    </row>
    <row r="207" s="2" customFormat="1">
      <c r="A207" s="40"/>
      <c r="B207" s="41"/>
      <c r="C207" s="42"/>
      <c r="D207" s="224" t="s">
        <v>140</v>
      </c>
      <c r="E207" s="42"/>
      <c r="F207" s="225" t="s">
        <v>306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140</v>
      </c>
      <c r="AU207" s="19" t="s">
        <v>86</v>
      </c>
    </row>
    <row r="208" s="2" customFormat="1">
      <c r="A208" s="40"/>
      <c r="B208" s="41"/>
      <c r="C208" s="42"/>
      <c r="D208" s="219" t="s">
        <v>142</v>
      </c>
      <c r="E208" s="42"/>
      <c r="F208" s="226" t="s">
        <v>307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142</v>
      </c>
      <c r="AU208" s="19" t="s">
        <v>86</v>
      </c>
    </row>
    <row r="209" s="13" customFormat="1">
      <c r="A209" s="13"/>
      <c r="B209" s="227"/>
      <c r="C209" s="228"/>
      <c r="D209" s="219" t="s">
        <v>144</v>
      </c>
      <c r="E209" s="229" t="s">
        <v>21</v>
      </c>
      <c r="F209" s="230" t="s">
        <v>308</v>
      </c>
      <c r="G209" s="228"/>
      <c r="H209" s="231">
        <v>10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144</v>
      </c>
      <c r="AU209" s="237" t="s">
        <v>86</v>
      </c>
      <c r="AV209" s="13" t="s">
        <v>86</v>
      </c>
      <c r="AW209" s="13" t="s">
        <v>38</v>
      </c>
      <c r="AX209" s="13" t="s">
        <v>84</v>
      </c>
      <c r="AY209" s="237" t="s">
        <v>128</v>
      </c>
    </row>
    <row r="210" s="2" customFormat="1" ht="16.5" customHeight="1">
      <c r="A210" s="40"/>
      <c r="B210" s="41"/>
      <c r="C210" s="206" t="s">
        <v>309</v>
      </c>
      <c r="D210" s="206" t="s">
        <v>131</v>
      </c>
      <c r="E210" s="207" t="s">
        <v>310</v>
      </c>
      <c r="F210" s="208" t="s">
        <v>311</v>
      </c>
      <c r="G210" s="209" t="s">
        <v>134</v>
      </c>
      <c r="H210" s="210">
        <v>0.35999999999999999</v>
      </c>
      <c r="I210" s="211"/>
      <c r="J210" s="212">
        <f>ROUND(I210*H210,2)</f>
        <v>0</v>
      </c>
      <c r="K210" s="208" t="s">
        <v>135</v>
      </c>
      <c r="L210" s="46"/>
      <c r="M210" s="213" t="s">
        <v>21</v>
      </c>
      <c r="N210" s="214" t="s">
        <v>47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2.6499999999999999</v>
      </c>
      <c r="T210" s="216">
        <f>S210*H210</f>
        <v>0.95399999999999996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136</v>
      </c>
      <c r="AT210" s="217" t="s">
        <v>131</v>
      </c>
      <c r="AU210" s="217" t="s">
        <v>86</v>
      </c>
      <c r="AY210" s="19" t="s">
        <v>128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84</v>
      </c>
      <c r="BK210" s="218">
        <f>ROUND(I210*H210,2)</f>
        <v>0</v>
      </c>
      <c r="BL210" s="19" t="s">
        <v>136</v>
      </c>
      <c r="BM210" s="217" t="s">
        <v>312</v>
      </c>
    </row>
    <row r="211" s="2" customFormat="1">
      <c r="A211" s="40"/>
      <c r="B211" s="41"/>
      <c r="C211" s="42"/>
      <c r="D211" s="219" t="s">
        <v>138</v>
      </c>
      <c r="E211" s="42"/>
      <c r="F211" s="220" t="s">
        <v>313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138</v>
      </c>
      <c r="AU211" s="19" t="s">
        <v>86</v>
      </c>
    </row>
    <row r="212" s="2" customFormat="1">
      <c r="A212" s="40"/>
      <c r="B212" s="41"/>
      <c r="C212" s="42"/>
      <c r="D212" s="224" t="s">
        <v>140</v>
      </c>
      <c r="E212" s="42"/>
      <c r="F212" s="225" t="s">
        <v>314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140</v>
      </c>
      <c r="AU212" s="19" t="s">
        <v>86</v>
      </c>
    </row>
    <row r="213" s="2" customFormat="1">
      <c r="A213" s="40"/>
      <c r="B213" s="41"/>
      <c r="C213" s="42"/>
      <c r="D213" s="219" t="s">
        <v>142</v>
      </c>
      <c r="E213" s="42"/>
      <c r="F213" s="226" t="s">
        <v>222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142</v>
      </c>
      <c r="AU213" s="19" t="s">
        <v>86</v>
      </c>
    </row>
    <row r="214" s="13" customFormat="1">
      <c r="A214" s="13"/>
      <c r="B214" s="227"/>
      <c r="C214" s="228"/>
      <c r="D214" s="219" t="s">
        <v>144</v>
      </c>
      <c r="E214" s="229" t="s">
        <v>21</v>
      </c>
      <c r="F214" s="230" t="s">
        <v>315</v>
      </c>
      <c r="G214" s="228"/>
      <c r="H214" s="231">
        <v>0.35999999999999999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144</v>
      </c>
      <c r="AU214" s="237" t="s">
        <v>86</v>
      </c>
      <c r="AV214" s="13" t="s">
        <v>86</v>
      </c>
      <c r="AW214" s="13" t="s">
        <v>38</v>
      </c>
      <c r="AX214" s="13" t="s">
        <v>84</v>
      </c>
      <c r="AY214" s="237" t="s">
        <v>128</v>
      </c>
    </row>
    <row r="215" s="2" customFormat="1" ht="16.5" customHeight="1">
      <c r="A215" s="40"/>
      <c r="B215" s="41"/>
      <c r="C215" s="206" t="s">
        <v>316</v>
      </c>
      <c r="D215" s="206" t="s">
        <v>131</v>
      </c>
      <c r="E215" s="207" t="s">
        <v>317</v>
      </c>
      <c r="F215" s="208" t="s">
        <v>318</v>
      </c>
      <c r="G215" s="209" t="s">
        <v>134</v>
      </c>
      <c r="H215" s="210">
        <v>1.5</v>
      </c>
      <c r="I215" s="211"/>
      <c r="J215" s="212">
        <f>ROUND(I215*H215,2)</f>
        <v>0</v>
      </c>
      <c r="K215" s="208" t="s">
        <v>135</v>
      </c>
      <c r="L215" s="46"/>
      <c r="M215" s="213" t="s">
        <v>21</v>
      </c>
      <c r="N215" s="214" t="s">
        <v>47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2.8500000000000001</v>
      </c>
      <c r="T215" s="216">
        <f>S215*H215</f>
        <v>4.2750000000000004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136</v>
      </c>
      <c r="AT215" s="217" t="s">
        <v>131</v>
      </c>
      <c r="AU215" s="217" t="s">
        <v>86</v>
      </c>
      <c r="AY215" s="19" t="s">
        <v>128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84</v>
      </c>
      <c r="BK215" s="218">
        <f>ROUND(I215*H215,2)</f>
        <v>0</v>
      </c>
      <c r="BL215" s="19" t="s">
        <v>136</v>
      </c>
      <c r="BM215" s="217" t="s">
        <v>319</v>
      </c>
    </row>
    <row r="216" s="2" customFormat="1">
      <c r="A216" s="40"/>
      <c r="B216" s="41"/>
      <c r="C216" s="42"/>
      <c r="D216" s="219" t="s">
        <v>138</v>
      </c>
      <c r="E216" s="42"/>
      <c r="F216" s="220" t="s">
        <v>320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138</v>
      </c>
      <c r="AU216" s="19" t="s">
        <v>86</v>
      </c>
    </row>
    <row r="217" s="2" customFormat="1">
      <c r="A217" s="40"/>
      <c r="B217" s="41"/>
      <c r="C217" s="42"/>
      <c r="D217" s="224" t="s">
        <v>140</v>
      </c>
      <c r="E217" s="42"/>
      <c r="F217" s="225" t="s">
        <v>321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140</v>
      </c>
      <c r="AU217" s="19" t="s">
        <v>86</v>
      </c>
    </row>
    <row r="218" s="2" customFormat="1">
      <c r="A218" s="40"/>
      <c r="B218" s="41"/>
      <c r="C218" s="42"/>
      <c r="D218" s="219" t="s">
        <v>142</v>
      </c>
      <c r="E218" s="42"/>
      <c r="F218" s="226" t="s">
        <v>322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142</v>
      </c>
      <c r="AU218" s="19" t="s">
        <v>86</v>
      </c>
    </row>
    <row r="219" s="13" customFormat="1">
      <c r="A219" s="13"/>
      <c r="B219" s="227"/>
      <c r="C219" s="228"/>
      <c r="D219" s="219" t="s">
        <v>144</v>
      </c>
      <c r="E219" s="229" t="s">
        <v>21</v>
      </c>
      <c r="F219" s="230" t="s">
        <v>323</v>
      </c>
      <c r="G219" s="228"/>
      <c r="H219" s="231">
        <v>1.5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144</v>
      </c>
      <c r="AU219" s="237" t="s">
        <v>86</v>
      </c>
      <c r="AV219" s="13" t="s">
        <v>86</v>
      </c>
      <c r="AW219" s="13" t="s">
        <v>38</v>
      </c>
      <c r="AX219" s="13" t="s">
        <v>76</v>
      </c>
      <c r="AY219" s="237" t="s">
        <v>128</v>
      </c>
    </row>
    <row r="220" s="15" customFormat="1">
      <c r="A220" s="15"/>
      <c r="B220" s="249"/>
      <c r="C220" s="250"/>
      <c r="D220" s="219" t="s">
        <v>144</v>
      </c>
      <c r="E220" s="251" t="s">
        <v>21</v>
      </c>
      <c r="F220" s="252" t="s">
        <v>159</v>
      </c>
      <c r="G220" s="250"/>
      <c r="H220" s="253">
        <v>1.5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9" t="s">
        <v>144</v>
      </c>
      <c r="AU220" s="259" t="s">
        <v>86</v>
      </c>
      <c r="AV220" s="15" t="s">
        <v>136</v>
      </c>
      <c r="AW220" s="15" t="s">
        <v>38</v>
      </c>
      <c r="AX220" s="15" t="s">
        <v>84</v>
      </c>
      <c r="AY220" s="259" t="s">
        <v>128</v>
      </c>
    </row>
    <row r="221" s="2" customFormat="1" ht="16.5" customHeight="1">
      <c r="A221" s="40"/>
      <c r="B221" s="41"/>
      <c r="C221" s="206" t="s">
        <v>324</v>
      </c>
      <c r="D221" s="206" t="s">
        <v>131</v>
      </c>
      <c r="E221" s="207" t="s">
        <v>325</v>
      </c>
      <c r="F221" s="208" t="s">
        <v>326</v>
      </c>
      <c r="G221" s="209" t="s">
        <v>162</v>
      </c>
      <c r="H221" s="210">
        <v>3.2400000000000002</v>
      </c>
      <c r="I221" s="211"/>
      <c r="J221" s="212">
        <f>ROUND(I221*H221,2)</f>
        <v>0</v>
      </c>
      <c r="K221" s="208" t="s">
        <v>135</v>
      </c>
      <c r="L221" s="46"/>
      <c r="M221" s="213" t="s">
        <v>21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0.050999999999999997</v>
      </c>
      <c r="T221" s="216">
        <f>S221*H221</f>
        <v>0.16524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136</v>
      </c>
      <c r="AT221" s="217" t="s">
        <v>131</v>
      </c>
      <c r="AU221" s="217" t="s">
        <v>86</v>
      </c>
      <c r="AY221" s="19" t="s">
        <v>128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84</v>
      </c>
      <c r="BK221" s="218">
        <f>ROUND(I221*H221,2)</f>
        <v>0</v>
      </c>
      <c r="BL221" s="19" t="s">
        <v>136</v>
      </c>
      <c r="BM221" s="217" t="s">
        <v>327</v>
      </c>
    </row>
    <row r="222" s="2" customFormat="1">
      <c r="A222" s="40"/>
      <c r="B222" s="41"/>
      <c r="C222" s="42"/>
      <c r="D222" s="219" t="s">
        <v>138</v>
      </c>
      <c r="E222" s="42"/>
      <c r="F222" s="220" t="s">
        <v>328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138</v>
      </c>
      <c r="AU222" s="19" t="s">
        <v>86</v>
      </c>
    </row>
    <row r="223" s="2" customFormat="1">
      <c r="A223" s="40"/>
      <c r="B223" s="41"/>
      <c r="C223" s="42"/>
      <c r="D223" s="224" t="s">
        <v>140</v>
      </c>
      <c r="E223" s="42"/>
      <c r="F223" s="225" t="s">
        <v>329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140</v>
      </c>
      <c r="AU223" s="19" t="s">
        <v>86</v>
      </c>
    </row>
    <row r="224" s="2" customFormat="1">
      <c r="A224" s="40"/>
      <c r="B224" s="41"/>
      <c r="C224" s="42"/>
      <c r="D224" s="219" t="s">
        <v>142</v>
      </c>
      <c r="E224" s="42"/>
      <c r="F224" s="226" t="s">
        <v>222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142</v>
      </c>
      <c r="AU224" s="19" t="s">
        <v>86</v>
      </c>
    </row>
    <row r="225" s="13" customFormat="1">
      <c r="A225" s="13"/>
      <c r="B225" s="227"/>
      <c r="C225" s="228"/>
      <c r="D225" s="219" t="s">
        <v>144</v>
      </c>
      <c r="E225" s="229" t="s">
        <v>21</v>
      </c>
      <c r="F225" s="230" t="s">
        <v>330</v>
      </c>
      <c r="G225" s="228"/>
      <c r="H225" s="231">
        <v>3.2400000000000002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144</v>
      </c>
      <c r="AU225" s="237" t="s">
        <v>86</v>
      </c>
      <c r="AV225" s="13" t="s">
        <v>86</v>
      </c>
      <c r="AW225" s="13" t="s">
        <v>38</v>
      </c>
      <c r="AX225" s="13" t="s">
        <v>84</v>
      </c>
      <c r="AY225" s="237" t="s">
        <v>128</v>
      </c>
    </row>
    <row r="226" s="2" customFormat="1" ht="16.5" customHeight="1">
      <c r="A226" s="40"/>
      <c r="B226" s="41"/>
      <c r="C226" s="206" t="s">
        <v>331</v>
      </c>
      <c r="D226" s="206" t="s">
        <v>131</v>
      </c>
      <c r="E226" s="207" t="s">
        <v>332</v>
      </c>
      <c r="F226" s="208" t="s">
        <v>333</v>
      </c>
      <c r="G226" s="209" t="s">
        <v>162</v>
      </c>
      <c r="H226" s="210">
        <v>3.3799999999999999</v>
      </c>
      <c r="I226" s="211"/>
      <c r="J226" s="212">
        <f>ROUND(I226*H226,2)</f>
        <v>0</v>
      </c>
      <c r="K226" s="208" t="s">
        <v>135</v>
      </c>
      <c r="L226" s="46"/>
      <c r="M226" s="213" t="s">
        <v>21</v>
      </c>
      <c r="N226" s="214" t="s">
        <v>47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136</v>
      </c>
      <c r="AT226" s="217" t="s">
        <v>131</v>
      </c>
      <c r="AU226" s="217" t="s">
        <v>86</v>
      </c>
      <c r="AY226" s="19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84</v>
      </c>
      <c r="BK226" s="218">
        <f>ROUND(I226*H226,2)</f>
        <v>0</v>
      </c>
      <c r="BL226" s="19" t="s">
        <v>136</v>
      </c>
      <c r="BM226" s="217" t="s">
        <v>334</v>
      </c>
    </row>
    <row r="227" s="2" customFormat="1">
      <c r="A227" s="40"/>
      <c r="B227" s="41"/>
      <c r="C227" s="42"/>
      <c r="D227" s="219" t="s">
        <v>138</v>
      </c>
      <c r="E227" s="42"/>
      <c r="F227" s="220" t="s">
        <v>333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138</v>
      </c>
      <c r="AU227" s="19" t="s">
        <v>86</v>
      </c>
    </row>
    <row r="228" s="2" customFormat="1">
      <c r="A228" s="40"/>
      <c r="B228" s="41"/>
      <c r="C228" s="42"/>
      <c r="D228" s="224" t="s">
        <v>140</v>
      </c>
      <c r="E228" s="42"/>
      <c r="F228" s="225" t="s">
        <v>335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140</v>
      </c>
      <c r="AU228" s="19" t="s">
        <v>86</v>
      </c>
    </row>
    <row r="229" s="2" customFormat="1">
      <c r="A229" s="40"/>
      <c r="B229" s="41"/>
      <c r="C229" s="42"/>
      <c r="D229" s="219" t="s">
        <v>142</v>
      </c>
      <c r="E229" s="42"/>
      <c r="F229" s="226" t="s">
        <v>336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142</v>
      </c>
      <c r="AU229" s="19" t="s">
        <v>86</v>
      </c>
    </row>
    <row r="230" s="13" customFormat="1">
      <c r="A230" s="13"/>
      <c r="B230" s="227"/>
      <c r="C230" s="228"/>
      <c r="D230" s="219" t="s">
        <v>144</v>
      </c>
      <c r="E230" s="229" t="s">
        <v>21</v>
      </c>
      <c r="F230" s="230" t="s">
        <v>337</v>
      </c>
      <c r="G230" s="228"/>
      <c r="H230" s="231">
        <v>0.17999999999999999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144</v>
      </c>
      <c r="AU230" s="237" t="s">
        <v>86</v>
      </c>
      <c r="AV230" s="13" t="s">
        <v>86</v>
      </c>
      <c r="AW230" s="13" t="s">
        <v>38</v>
      </c>
      <c r="AX230" s="13" t="s">
        <v>76</v>
      </c>
      <c r="AY230" s="237" t="s">
        <v>128</v>
      </c>
    </row>
    <row r="231" s="13" customFormat="1">
      <c r="A231" s="13"/>
      <c r="B231" s="227"/>
      <c r="C231" s="228"/>
      <c r="D231" s="219" t="s">
        <v>144</v>
      </c>
      <c r="E231" s="229" t="s">
        <v>21</v>
      </c>
      <c r="F231" s="230" t="s">
        <v>338</v>
      </c>
      <c r="G231" s="228"/>
      <c r="H231" s="231">
        <v>3.2000000000000002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144</v>
      </c>
      <c r="AU231" s="237" t="s">
        <v>86</v>
      </c>
      <c r="AV231" s="13" t="s">
        <v>86</v>
      </c>
      <c r="AW231" s="13" t="s">
        <v>38</v>
      </c>
      <c r="AX231" s="13" t="s">
        <v>76</v>
      </c>
      <c r="AY231" s="237" t="s">
        <v>128</v>
      </c>
    </row>
    <row r="232" s="15" customFormat="1">
      <c r="A232" s="15"/>
      <c r="B232" s="249"/>
      <c r="C232" s="250"/>
      <c r="D232" s="219" t="s">
        <v>144</v>
      </c>
      <c r="E232" s="251" t="s">
        <v>21</v>
      </c>
      <c r="F232" s="252" t="s">
        <v>159</v>
      </c>
      <c r="G232" s="250"/>
      <c r="H232" s="253">
        <v>3.3799999999999999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9" t="s">
        <v>144</v>
      </c>
      <c r="AU232" s="259" t="s">
        <v>86</v>
      </c>
      <c r="AV232" s="15" t="s">
        <v>136</v>
      </c>
      <c r="AW232" s="15" t="s">
        <v>38</v>
      </c>
      <c r="AX232" s="15" t="s">
        <v>84</v>
      </c>
      <c r="AY232" s="259" t="s">
        <v>128</v>
      </c>
    </row>
    <row r="233" s="2" customFormat="1" ht="26.4" customHeight="1">
      <c r="A233" s="40"/>
      <c r="B233" s="41"/>
      <c r="C233" s="206" t="s">
        <v>339</v>
      </c>
      <c r="D233" s="206" t="s">
        <v>131</v>
      </c>
      <c r="E233" s="207" t="s">
        <v>340</v>
      </c>
      <c r="F233" s="208" t="s">
        <v>341</v>
      </c>
      <c r="G233" s="209" t="s">
        <v>226</v>
      </c>
      <c r="H233" s="210">
        <v>10.24</v>
      </c>
      <c r="I233" s="211"/>
      <c r="J233" s="212">
        <f>ROUND(I233*H233,2)</f>
        <v>0</v>
      </c>
      <c r="K233" s="208" t="s">
        <v>21</v>
      </c>
      <c r="L233" s="46"/>
      <c r="M233" s="213" t="s">
        <v>21</v>
      </c>
      <c r="N233" s="214" t="s">
        <v>47</v>
      </c>
      <c r="O233" s="86"/>
      <c r="P233" s="215">
        <f>O233*H233</f>
        <v>0</v>
      </c>
      <c r="Q233" s="215">
        <v>0.00148632</v>
      </c>
      <c r="R233" s="215">
        <f>Q233*H233</f>
        <v>0.0152199168</v>
      </c>
      <c r="S233" s="215">
        <v>0.001</v>
      </c>
      <c r="T233" s="216">
        <f>S233*H233</f>
        <v>0.010240000000000001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136</v>
      </c>
      <c r="AT233" s="217" t="s">
        <v>131</v>
      </c>
      <c r="AU233" s="217" t="s">
        <v>86</v>
      </c>
      <c r="AY233" s="19" t="s">
        <v>128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84</v>
      </c>
      <c r="BK233" s="218">
        <f>ROUND(I233*H233,2)</f>
        <v>0</v>
      </c>
      <c r="BL233" s="19" t="s">
        <v>136</v>
      </c>
      <c r="BM233" s="217" t="s">
        <v>342</v>
      </c>
    </row>
    <row r="234" s="2" customFormat="1">
      <c r="A234" s="40"/>
      <c r="B234" s="41"/>
      <c r="C234" s="42"/>
      <c r="D234" s="219" t="s">
        <v>138</v>
      </c>
      <c r="E234" s="42"/>
      <c r="F234" s="220" t="s">
        <v>343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138</v>
      </c>
      <c r="AU234" s="19" t="s">
        <v>86</v>
      </c>
    </row>
    <row r="235" s="13" customFormat="1">
      <c r="A235" s="13"/>
      <c r="B235" s="227"/>
      <c r="C235" s="228"/>
      <c r="D235" s="219" t="s">
        <v>144</v>
      </c>
      <c r="E235" s="229" t="s">
        <v>21</v>
      </c>
      <c r="F235" s="230" t="s">
        <v>344</v>
      </c>
      <c r="G235" s="228"/>
      <c r="H235" s="231">
        <v>10.24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144</v>
      </c>
      <c r="AU235" s="237" t="s">
        <v>86</v>
      </c>
      <c r="AV235" s="13" t="s">
        <v>86</v>
      </c>
      <c r="AW235" s="13" t="s">
        <v>38</v>
      </c>
      <c r="AX235" s="13" t="s">
        <v>76</v>
      </c>
      <c r="AY235" s="237" t="s">
        <v>128</v>
      </c>
    </row>
    <row r="236" s="15" customFormat="1">
      <c r="A236" s="15"/>
      <c r="B236" s="249"/>
      <c r="C236" s="250"/>
      <c r="D236" s="219" t="s">
        <v>144</v>
      </c>
      <c r="E236" s="251" t="s">
        <v>21</v>
      </c>
      <c r="F236" s="252" t="s">
        <v>159</v>
      </c>
      <c r="G236" s="250"/>
      <c r="H236" s="253">
        <v>10.24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9" t="s">
        <v>144</v>
      </c>
      <c r="AU236" s="259" t="s">
        <v>86</v>
      </c>
      <c r="AV236" s="15" t="s">
        <v>136</v>
      </c>
      <c r="AW236" s="15" t="s">
        <v>38</v>
      </c>
      <c r="AX236" s="15" t="s">
        <v>84</v>
      </c>
      <c r="AY236" s="259" t="s">
        <v>128</v>
      </c>
    </row>
    <row r="237" s="2" customFormat="1" ht="24" customHeight="1">
      <c r="A237" s="40"/>
      <c r="B237" s="41"/>
      <c r="C237" s="206" t="s">
        <v>345</v>
      </c>
      <c r="D237" s="206" t="s">
        <v>131</v>
      </c>
      <c r="E237" s="207" t="s">
        <v>346</v>
      </c>
      <c r="F237" s="208" t="s">
        <v>347</v>
      </c>
      <c r="G237" s="209" t="s">
        <v>226</v>
      </c>
      <c r="H237" s="210">
        <v>14.08</v>
      </c>
      <c r="I237" s="211"/>
      <c r="J237" s="212">
        <f>ROUND(I237*H237,2)</f>
        <v>0</v>
      </c>
      <c r="K237" s="208" t="s">
        <v>21</v>
      </c>
      <c r="L237" s="46"/>
      <c r="M237" s="213" t="s">
        <v>21</v>
      </c>
      <c r="N237" s="214" t="s">
        <v>47</v>
      </c>
      <c r="O237" s="86"/>
      <c r="P237" s="215">
        <f>O237*H237</f>
        <v>0</v>
      </c>
      <c r="Q237" s="215">
        <v>0.00109932</v>
      </c>
      <c r="R237" s="215">
        <f>Q237*H237</f>
        <v>0.0154784256</v>
      </c>
      <c r="S237" s="215">
        <v>0.001</v>
      </c>
      <c r="T237" s="216">
        <f>S237*H237</f>
        <v>0.014080000000000001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136</v>
      </c>
      <c r="AT237" s="217" t="s">
        <v>131</v>
      </c>
      <c r="AU237" s="217" t="s">
        <v>86</v>
      </c>
      <c r="AY237" s="19" t="s">
        <v>128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84</v>
      </c>
      <c r="BK237" s="218">
        <f>ROUND(I237*H237,2)</f>
        <v>0</v>
      </c>
      <c r="BL237" s="19" t="s">
        <v>136</v>
      </c>
      <c r="BM237" s="217" t="s">
        <v>348</v>
      </c>
    </row>
    <row r="238" s="2" customFormat="1">
      <c r="A238" s="40"/>
      <c r="B238" s="41"/>
      <c r="C238" s="42"/>
      <c r="D238" s="219" t="s">
        <v>138</v>
      </c>
      <c r="E238" s="42"/>
      <c r="F238" s="220" t="s">
        <v>349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138</v>
      </c>
      <c r="AU238" s="19" t="s">
        <v>86</v>
      </c>
    </row>
    <row r="239" s="13" customFormat="1">
      <c r="A239" s="13"/>
      <c r="B239" s="227"/>
      <c r="C239" s="228"/>
      <c r="D239" s="219" t="s">
        <v>144</v>
      </c>
      <c r="E239" s="229" t="s">
        <v>21</v>
      </c>
      <c r="F239" s="230" t="s">
        <v>350</v>
      </c>
      <c r="G239" s="228"/>
      <c r="H239" s="231">
        <v>1.2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144</v>
      </c>
      <c r="AU239" s="237" t="s">
        <v>86</v>
      </c>
      <c r="AV239" s="13" t="s">
        <v>86</v>
      </c>
      <c r="AW239" s="13" t="s">
        <v>38</v>
      </c>
      <c r="AX239" s="13" t="s">
        <v>76</v>
      </c>
      <c r="AY239" s="237" t="s">
        <v>128</v>
      </c>
    </row>
    <row r="240" s="13" customFormat="1">
      <c r="A240" s="13"/>
      <c r="B240" s="227"/>
      <c r="C240" s="228"/>
      <c r="D240" s="219" t="s">
        <v>144</v>
      </c>
      <c r="E240" s="229" t="s">
        <v>21</v>
      </c>
      <c r="F240" s="230" t="s">
        <v>351</v>
      </c>
      <c r="G240" s="228"/>
      <c r="H240" s="231">
        <v>12.880000000000001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144</v>
      </c>
      <c r="AU240" s="237" t="s">
        <v>86</v>
      </c>
      <c r="AV240" s="13" t="s">
        <v>86</v>
      </c>
      <c r="AW240" s="13" t="s">
        <v>38</v>
      </c>
      <c r="AX240" s="13" t="s">
        <v>76</v>
      </c>
      <c r="AY240" s="237" t="s">
        <v>128</v>
      </c>
    </row>
    <row r="241" s="15" customFormat="1">
      <c r="A241" s="15"/>
      <c r="B241" s="249"/>
      <c r="C241" s="250"/>
      <c r="D241" s="219" t="s">
        <v>144</v>
      </c>
      <c r="E241" s="251" t="s">
        <v>21</v>
      </c>
      <c r="F241" s="252" t="s">
        <v>159</v>
      </c>
      <c r="G241" s="250"/>
      <c r="H241" s="253">
        <v>14.08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144</v>
      </c>
      <c r="AU241" s="259" t="s">
        <v>86</v>
      </c>
      <c r="AV241" s="15" t="s">
        <v>136</v>
      </c>
      <c r="AW241" s="15" t="s">
        <v>38</v>
      </c>
      <c r="AX241" s="15" t="s">
        <v>84</v>
      </c>
      <c r="AY241" s="259" t="s">
        <v>128</v>
      </c>
    </row>
    <row r="242" s="2" customFormat="1" ht="16.5" customHeight="1">
      <c r="A242" s="40"/>
      <c r="B242" s="41"/>
      <c r="C242" s="206" t="s">
        <v>352</v>
      </c>
      <c r="D242" s="206" t="s">
        <v>131</v>
      </c>
      <c r="E242" s="207" t="s">
        <v>353</v>
      </c>
      <c r="F242" s="208" t="s">
        <v>354</v>
      </c>
      <c r="G242" s="209" t="s">
        <v>226</v>
      </c>
      <c r="H242" s="210">
        <v>24.32</v>
      </c>
      <c r="I242" s="211"/>
      <c r="J242" s="212">
        <f>ROUND(I242*H242,2)</f>
        <v>0</v>
      </c>
      <c r="K242" s="208" t="s">
        <v>135</v>
      </c>
      <c r="L242" s="46"/>
      <c r="M242" s="213" t="s">
        <v>21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136</v>
      </c>
      <c r="AT242" s="217" t="s">
        <v>131</v>
      </c>
      <c r="AU242" s="217" t="s">
        <v>86</v>
      </c>
      <c r="AY242" s="19" t="s">
        <v>128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84</v>
      </c>
      <c r="BK242" s="218">
        <f>ROUND(I242*H242,2)</f>
        <v>0</v>
      </c>
      <c r="BL242" s="19" t="s">
        <v>136</v>
      </c>
      <c r="BM242" s="217" t="s">
        <v>355</v>
      </c>
    </row>
    <row r="243" s="2" customFormat="1">
      <c r="A243" s="40"/>
      <c r="B243" s="41"/>
      <c r="C243" s="42"/>
      <c r="D243" s="219" t="s">
        <v>138</v>
      </c>
      <c r="E243" s="42"/>
      <c r="F243" s="220" t="s">
        <v>356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138</v>
      </c>
      <c r="AU243" s="19" t="s">
        <v>86</v>
      </c>
    </row>
    <row r="244" s="2" customFormat="1">
      <c r="A244" s="40"/>
      <c r="B244" s="41"/>
      <c r="C244" s="42"/>
      <c r="D244" s="224" t="s">
        <v>140</v>
      </c>
      <c r="E244" s="42"/>
      <c r="F244" s="225" t="s">
        <v>357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140</v>
      </c>
      <c r="AU244" s="19" t="s">
        <v>86</v>
      </c>
    </row>
    <row r="245" s="2" customFormat="1" ht="16.5" customHeight="1">
      <c r="A245" s="40"/>
      <c r="B245" s="41"/>
      <c r="C245" s="260" t="s">
        <v>358</v>
      </c>
      <c r="D245" s="260" t="s">
        <v>269</v>
      </c>
      <c r="E245" s="261" t="s">
        <v>359</v>
      </c>
      <c r="F245" s="262" t="s">
        <v>360</v>
      </c>
      <c r="G245" s="263" t="s">
        <v>175</v>
      </c>
      <c r="H245" s="264">
        <v>0.0030000000000000001</v>
      </c>
      <c r="I245" s="265"/>
      <c r="J245" s="266">
        <f>ROUND(I245*H245,2)</f>
        <v>0</v>
      </c>
      <c r="K245" s="262" t="s">
        <v>135</v>
      </c>
      <c r="L245" s="267"/>
      <c r="M245" s="268" t="s">
        <v>21</v>
      </c>
      <c r="N245" s="269" t="s">
        <v>47</v>
      </c>
      <c r="O245" s="86"/>
      <c r="P245" s="215">
        <f>O245*H245</f>
        <v>0</v>
      </c>
      <c r="Q245" s="215">
        <v>1</v>
      </c>
      <c r="R245" s="215">
        <f>Q245*H245</f>
        <v>0.0030000000000000001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196</v>
      </c>
      <c r="AT245" s="217" t="s">
        <v>269</v>
      </c>
      <c r="AU245" s="217" t="s">
        <v>86</v>
      </c>
      <c r="AY245" s="19" t="s">
        <v>128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84</v>
      </c>
      <c r="BK245" s="218">
        <f>ROUND(I245*H245,2)</f>
        <v>0</v>
      </c>
      <c r="BL245" s="19" t="s">
        <v>136</v>
      </c>
      <c r="BM245" s="217" t="s">
        <v>361</v>
      </c>
    </row>
    <row r="246" s="2" customFormat="1">
      <c r="A246" s="40"/>
      <c r="B246" s="41"/>
      <c r="C246" s="42"/>
      <c r="D246" s="219" t="s">
        <v>138</v>
      </c>
      <c r="E246" s="42"/>
      <c r="F246" s="220" t="s">
        <v>360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138</v>
      </c>
      <c r="AU246" s="19" t="s">
        <v>86</v>
      </c>
    </row>
    <row r="247" s="2" customFormat="1">
      <c r="A247" s="40"/>
      <c r="B247" s="41"/>
      <c r="C247" s="42"/>
      <c r="D247" s="219" t="s">
        <v>142</v>
      </c>
      <c r="E247" s="42"/>
      <c r="F247" s="226" t="s">
        <v>362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142</v>
      </c>
      <c r="AU247" s="19" t="s">
        <v>86</v>
      </c>
    </row>
    <row r="248" s="13" customFormat="1">
      <c r="A248" s="13"/>
      <c r="B248" s="227"/>
      <c r="C248" s="228"/>
      <c r="D248" s="219" t="s">
        <v>144</v>
      </c>
      <c r="E248" s="229" t="s">
        <v>21</v>
      </c>
      <c r="F248" s="230" t="s">
        <v>363</v>
      </c>
      <c r="G248" s="228"/>
      <c r="H248" s="231">
        <v>0.0030000000000000001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144</v>
      </c>
      <c r="AU248" s="237" t="s">
        <v>86</v>
      </c>
      <c r="AV248" s="13" t="s">
        <v>86</v>
      </c>
      <c r="AW248" s="13" t="s">
        <v>38</v>
      </c>
      <c r="AX248" s="13" t="s">
        <v>76</v>
      </c>
      <c r="AY248" s="237" t="s">
        <v>128</v>
      </c>
    </row>
    <row r="249" s="15" customFormat="1">
      <c r="A249" s="15"/>
      <c r="B249" s="249"/>
      <c r="C249" s="250"/>
      <c r="D249" s="219" t="s">
        <v>144</v>
      </c>
      <c r="E249" s="251" t="s">
        <v>21</v>
      </c>
      <c r="F249" s="252" t="s">
        <v>159</v>
      </c>
      <c r="G249" s="250"/>
      <c r="H249" s="253">
        <v>0.0030000000000000001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9" t="s">
        <v>144</v>
      </c>
      <c r="AU249" s="259" t="s">
        <v>86</v>
      </c>
      <c r="AV249" s="15" t="s">
        <v>136</v>
      </c>
      <c r="AW249" s="15" t="s">
        <v>38</v>
      </c>
      <c r="AX249" s="15" t="s">
        <v>84</v>
      </c>
      <c r="AY249" s="259" t="s">
        <v>128</v>
      </c>
    </row>
    <row r="250" s="2" customFormat="1" ht="16.5" customHeight="1">
      <c r="A250" s="40"/>
      <c r="B250" s="41"/>
      <c r="C250" s="260" t="s">
        <v>364</v>
      </c>
      <c r="D250" s="260" t="s">
        <v>269</v>
      </c>
      <c r="E250" s="261" t="s">
        <v>365</v>
      </c>
      <c r="F250" s="262" t="s">
        <v>366</v>
      </c>
      <c r="G250" s="263" t="s">
        <v>175</v>
      </c>
      <c r="H250" s="264">
        <v>0.02</v>
      </c>
      <c r="I250" s="265"/>
      <c r="J250" s="266">
        <f>ROUND(I250*H250,2)</f>
        <v>0</v>
      </c>
      <c r="K250" s="262" t="s">
        <v>135</v>
      </c>
      <c r="L250" s="267"/>
      <c r="M250" s="268" t="s">
        <v>21</v>
      </c>
      <c r="N250" s="269" t="s">
        <v>47</v>
      </c>
      <c r="O250" s="86"/>
      <c r="P250" s="215">
        <f>O250*H250</f>
        <v>0</v>
      </c>
      <c r="Q250" s="215">
        <v>1</v>
      </c>
      <c r="R250" s="215">
        <f>Q250*H250</f>
        <v>0.02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196</v>
      </c>
      <c r="AT250" s="217" t="s">
        <v>269</v>
      </c>
      <c r="AU250" s="217" t="s">
        <v>86</v>
      </c>
      <c r="AY250" s="19" t="s">
        <v>128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84</v>
      </c>
      <c r="BK250" s="218">
        <f>ROUND(I250*H250,2)</f>
        <v>0</v>
      </c>
      <c r="BL250" s="19" t="s">
        <v>136</v>
      </c>
      <c r="BM250" s="217" t="s">
        <v>367</v>
      </c>
    </row>
    <row r="251" s="2" customFormat="1">
      <c r="A251" s="40"/>
      <c r="B251" s="41"/>
      <c r="C251" s="42"/>
      <c r="D251" s="219" t="s">
        <v>138</v>
      </c>
      <c r="E251" s="42"/>
      <c r="F251" s="220" t="s">
        <v>366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138</v>
      </c>
      <c r="AU251" s="19" t="s">
        <v>86</v>
      </c>
    </row>
    <row r="252" s="2" customFormat="1">
      <c r="A252" s="40"/>
      <c r="B252" s="41"/>
      <c r="C252" s="42"/>
      <c r="D252" s="219" t="s">
        <v>142</v>
      </c>
      <c r="E252" s="42"/>
      <c r="F252" s="226" t="s">
        <v>368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142</v>
      </c>
      <c r="AU252" s="19" t="s">
        <v>86</v>
      </c>
    </row>
    <row r="253" s="13" customFormat="1">
      <c r="A253" s="13"/>
      <c r="B253" s="227"/>
      <c r="C253" s="228"/>
      <c r="D253" s="219" t="s">
        <v>144</v>
      </c>
      <c r="E253" s="229" t="s">
        <v>21</v>
      </c>
      <c r="F253" s="230" t="s">
        <v>369</v>
      </c>
      <c r="G253" s="228"/>
      <c r="H253" s="231">
        <v>0.02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144</v>
      </c>
      <c r="AU253" s="237" t="s">
        <v>86</v>
      </c>
      <c r="AV253" s="13" t="s">
        <v>86</v>
      </c>
      <c r="AW253" s="13" t="s">
        <v>38</v>
      </c>
      <c r="AX253" s="13" t="s">
        <v>76</v>
      </c>
      <c r="AY253" s="237" t="s">
        <v>128</v>
      </c>
    </row>
    <row r="254" s="15" customFormat="1">
      <c r="A254" s="15"/>
      <c r="B254" s="249"/>
      <c r="C254" s="250"/>
      <c r="D254" s="219" t="s">
        <v>144</v>
      </c>
      <c r="E254" s="251" t="s">
        <v>21</v>
      </c>
      <c r="F254" s="252" t="s">
        <v>159</v>
      </c>
      <c r="G254" s="250"/>
      <c r="H254" s="253">
        <v>0.02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9" t="s">
        <v>144</v>
      </c>
      <c r="AU254" s="259" t="s">
        <v>86</v>
      </c>
      <c r="AV254" s="15" t="s">
        <v>136</v>
      </c>
      <c r="AW254" s="15" t="s">
        <v>38</v>
      </c>
      <c r="AX254" s="15" t="s">
        <v>84</v>
      </c>
      <c r="AY254" s="259" t="s">
        <v>128</v>
      </c>
    </row>
    <row r="255" s="2" customFormat="1" ht="26.4" customHeight="1">
      <c r="A255" s="40"/>
      <c r="B255" s="41"/>
      <c r="C255" s="206" t="s">
        <v>370</v>
      </c>
      <c r="D255" s="206" t="s">
        <v>131</v>
      </c>
      <c r="E255" s="207" t="s">
        <v>371</v>
      </c>
      <c r="F255" s="208" t="s">
        <v>372</v>
      </c>
      <c r="G255" s="209" t="s">
        <v>226</v>
      </c>
      <c r="H255" s="210">
        <v>0.5</v>
      </c>
      <c r="I255" s="211"/>
      <c r="J255" s="212">
        <f>ROUND(I255*H255,2)</f>
        <v>0</v>
      </c>
      <c r="K255" s="208" t="s">
        <v>21</v>
      </c>
      <c r="L255" s="46"/>
      <c r="M255" s="213" t="s">
        <v>21</v>
      </c>
      <c r="N255" s="214" t="s">
        <v>47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136</v>
      </c>
      <c r="AT255" s="217" t="s">
        <v>131</v>
      </c>
      <c r="AU255" s="217" t="s">
        <v>86</v>
      </c>
      <c r="AY255" s="19" t="s">
        <v>128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84</v>
      </c>
      <c r="BK255" s="218">
        <f>ROUND(I255*H255,2)</f>
        <v>0</v>
      </c>
      <c r="BL255" s="19" t="s">
        <v>136</v>
      </c>
      <c r="BM255" s="217" t="s">
        <v>373</v>
      </c>
    </row>
    <row r="256" s="2" customFormat="1">
      <c r="A256" s="40"/>
      <c r="B256" s="41"/>
      <c r="C256" s="42"/>
      <c r="D256" s="219" t="s">
        <v>138</v>
      </c>
      <c r="E256" s="42"/>
      <c r="F256" s="220" t="s">
        <v>374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138</v>
      </c>
      <c r="AU256" s="19" t="s">
        <v>86</v>
      </c>
    </row>
    <row r="257" s="13" customFormat="1">
      <c r="A257" s="13"/>
      <c r="B257" s="227"/>
      <c r="C257" s="228"/>
      <c r="D257" s="219" t="s">
        <v>144</v>
      </c>
      <c r="E257" s="229" t="s">
        <v>21</v>
      </c>
      <c r="F257" s="230" t="s">
        <v>375</v>
      </c>
      <c r="G257" s="228"/>
      <c r="H257" s="231">
        <v>0.5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144</v>
      </c>
      <c r="AU257" s="237" t="s">
        <v>86</v>
      </c>
      <c r="AV257" s="13" t="s">
        <v>86</v>
      </c>
      <c r="AW257" s="13" t="s">
        <v>38</v>
      </c>
      <c r="AX257" s="13" t="s">
        <v>84</v>
      </c>
      <c r="AY257" s="237" t="s">
        <v>128</v>
      </c>
    </row>
    <row r="258" s="2" customFormat="1" ht="16.5" customHeight="1">
      <c r="A258" s="40"/>
      <c r="B258" s="41"/>
      <c r="C258" s="206" t="s">
        <v>376</v>
      </c>
      <c r="D258" s="206" t="s">
        <v>131</v>
      </c>
      <c r="E258" s="207" t="s">
        <v>377</v>
      </c>
      <c r="F258" s="208" t="s">
        <v>378</v>
      </c>
      <c r="G258" s="209" t="s">
        <v>175</v>
      </c>
      <c r="H258" s="210">
        <v>0.51000000000000001</v>
      </c>
      <c r="I258" s="211"/>
      <c r="J258" s="212">
        <f>ROUND(I258*H258,2)</f>
        <v>0</v>
      </c>
      <c r="K258" s="208" t="s">
        <v>135</v>
      </c>
      <c r="L258" s="46"/>
      <c r="M258" s="213" t="s">
        <v>21</v>
      </c>
      <c r="N258" s="214" t="s">
        <v>47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1</v>
      </c>
      <c r="T258" s="216">
        <f>S258*H258</f>
        <v>0.51000000000000001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136</v>
      </c>
      <c r="AT258" s="217" t="s">
        <v>131</v>
      </c>
      <c r="AU258" s="217" t="s">
        <v>86</v>
      </c>
      <c r="AY258" s="19" t="s">
        <v>128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84</v>
      </c>
      <c r="BK258" s="218">
        <f>ROUND(I258*H258,2)</f>
        <v>0</v>
      </c>
      <c r="BL258" s="19" t="s">
        <v>136</v>
      </c>
      <c r="BM258" s="217" t="s">
        <v>379</v>
      </c>
    </row>
    <row r="259" s="2" customFormat="1">
      <c r="A259" s="40"/>
      <c r="B259" s="41"/>
      <c r="C259" s="42"/>
      <c r="D259" s="219" t="s">
        <v>138</v>
      </c>
      <c r="E259" s="42"/>
      <c r="F259" s="220" t="s">
        <v>380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138</v>
      </c>
      <c r="AU259" s="19" t="s">
        <v>86</v>
      </c>
    </row>
    <row r="260" s="2" customFormat="1">
      <c r="A260" s="40"/>
      <c r="B260" s="41"/>
      <c r="C260" s="42"/>
      <c r="D260" s="224" t="s">
        <v>140</v>
      </c>
      <c r="E260" s="42"/>
      <c r="F260" s="225" t="s">
        <v>381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140</v>
      </c>
      <c r="AU260" s="19" t="s">
        <v>86</v>
      </c>
    </row>
    <row r="261" s="2" customFormat="1">
      <c r="A261" s="40"/>
      <c r="B261" s="41"/>
      <c r="C261" s="42"/>
      <c r="D261" s="219" t="s">
        <v>142</v>
      </c>
      <c r="E261" s="42"/>
      <c r="F261" s="226" t="s">
        <v>322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142</v>
      </c>
      <c r="AU261" s="19" t="s">
        <v>86</v>
      </c>
    </row>
    <row r="262" s="13" customFormat="1">
      <c r="A262" s="13"/>
      <c r="B262" s="227"/>
      <c r="C262" s="228"/>
      <c r="D262" s="219" t="s">
        <v>144</v>
      </c>
      <c r="E262" s="229" t="s">
        <v>21</v>
      </c>
      <c r="F262" s="230" t="s">
        <v>382</v>
      </c>
      <c r="G262" s="228"/>
      <c r="H262" s="231">
        <v>0.080000000000000002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144</v>
      </c>
      <c r="AU262" s="237" t="s">
        <v>86</v>
      </c>
      <c r="AV262" s="13" t="s">
        <v>86</v>
      </c>
      <c r="AW262" s="13" t="s">
        <v>38</v>
      </c>
      <c r="AX262" s="13" t="s">
        <v>76</v>
      </c>
      <c r="AY262" s="237" t="s">
        <v>128</v>
      </c>
    </row>
    <row r="263" s="13" customFormat="1">
      <c r="A263" s="13"/>
      <c r="B263" s="227"/>
      <c r="C263" s="228"/>
      <c r="D263" s="219" t="s">
        <v>144</v>
      </c>
      <c r="E263" s="229" t="s">
        <v>21</v>
      </c>
      <c r="F263" s="230" t="s">
        <v>383</v>
      </c>
      <c r="G263" s="228"/>
      <c r="H263" s="231">
        <v>0.42999999999999999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144</v>
      </c>
      <c r="AU263" s="237" t="s">
        <v>86</v>
      </c>
      <c r="AV263" s="13" t="s">
        <v>86</v>
      </c>
      <c r="AW263" s="13" t="s">
        <v>38</v>
      </c>
      <c r="AX263" s="13" t="s">
        <v>76</v>
      </c>
      <c r="AY263" s="237" t="s">
        <v>128</v>
      </c>
    </row>
    <row r="264" s="15" customFormat="1">
      <c r="A264" s="15"/>
      <c r="B264" s="249"/>
      <c r="C264" s="250"/>
      <c r="D264" s="219" t="s">
        <v>144</v>
      </c>
      <c r="E264" s="251" t="s">
        <v>21</v>
      </c>
      <c r="F264" s="252" t="s">
        <v>159</v>
      </c>
      <c r="G264" s="250"/>
      <c r="H264" s="253">
        <v>0.51000000000000001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9" t="s">
        <v>144</v>
      </c>
      <c r="AU264" s="259" t="s">
        <v>86</v>
      </c>
      <c r="AV264" s="15" t="s">
        <v>136</v>
      </c>
      <c r="AW264" s="15" t="s">
        <v>38</v>
      </c>
      <c r="AX264" s="15" t="s">
        <v>84</v>
      </c>
      <c r="AY264" s="259" t="s">
        <v>128</v>
      </c>
    </row>
    <row r="265" s="2" customFormat="1" ht="16.5" customHeight="1">
      <c r="A265" s="40"/>
      <c r="B265" s="41"/>
      <c r="C265" s="206" t="s">
        <v>384</v>
      </c>
      <c r="D265" s="206" t="s">
        <v>131</v>
      </c>
      <c r="E265" s="207" t="s">
        <v>385</v>
      </c>
      <c r="F265" s="208" t="s">
        <v>386</v>
      </c>
      <c r="G265" s="209" t="s">
        <v>226</v>
      </c>
      <c r="H265" s="210">
        <v>0.59999999999999998</v>
      </c>
      <c r="I265" s="211"/>
      <c r="J265" s="212">
        <f>ROUND(I265*H265,2)</f>
        <v>0</v>
      </c>
      <c r="K265" s="208" t="s">
        <v>21</v>
      </c>
      <c r="L265" s="46"/>
      <c r="M265" s="213" t="s">
        <v>21</v>
      </c>
      <c r="N265" s="214" t="s">
        <v>47</v>
      </c>
      <c r="O265" s="86"/>
      <c r="P265" s="215">
        <f>O265*H265</f>
        <v>0</v>
      </c>
      <c r="Q265" s="215">
        <v>6.4399999999999993E-05</v>
      </c>
      <c r="R265" s="215">
        <f>Q265*H265</f>
        <v>3.8639999999999996E-05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136</v>
      </c>
      <c r="AT265" s="217" t="s">
        <v>131</v>
      </c>
      <c r="AU265" s="217" t="s">
        <v>86</v>
      </c>
      <c r="AY265" s="19" t="s">
        <v>128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84</v>
      </c>
      <c r="BK265" s="218">
        <f>ROUND(I265*H265,2)</f>
        <v>0</v>
      </c>
      <c r="BL265" s="19" t="s">
        <v>136</v>
      </c>
      <c r="BM265" s="217" t="s">
        <v>387</v>
      </c>
    </row>
    <row r="266" s="2" customFormat="1">
      <c r="A266" s="40"/>
      <c r="B266" s="41"/>
      <c r="C266" s="42"/>
      <c r="D266" s="219" t="s">
        <v>138</v>
      </c>
      <c r="E266" s="42"/>
      <c r="F266" s="220" t="s">
        <v>386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138</v>
      </c>
      <c r="AU266" s="19" t="s">
        <v>86</v>
      </c>
    </row>
    <row r="267" s="13" customFormat="1">
      <c r="A267" s="13"/>
      <c r="B267" s="227"/>
      <c r="C267" s="228"/>
      <c r="D267" s="219" t="s">
        <v>144</v>
      </c>
      <c r="E267" s="229" t="s">
        <v>21</v>
      </c>
      <c r="F267" s="230" t="s">
        <v>388</v>
      </c>
      <c r="G267" s="228"/>
      <c r="H267" s="231">
        <v>0.59999999999999998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144</v>
      </c>
      <c r="AU267" s="237" t="s">
        <v>86</v>
      </c>
      <c r="AV267" s="13" t="s">
        <v>86</v>
      </c>
      <c r="AW267" s="13" t="s">
        <v>38</v>
      </c>
      <c r="AX267" s="13" t="s">
        <v>84</v>
      </c>
      <c r="AY267" s="237" t="s">
        <v>128</v>
      </c>
    </row>
    <row r="268" s="2" customFormat="1" ht="16.5" customHeight="1">
      <c r="A268" s="40"/>
      <c r="B268" s="41"/>
      <c r="C268" s="206" t="s">
        <v>389</v>
      </c>
      <c r="D268" s="206" t="s">
        <v>131</v>
      </c>
      <c r="E268" s="207" t="s">
        <v>390</v>
      </c>
      <c r="F268" s="208" t="s">
        <v>391</v>
      </c>
      <c r="G268" s="209" t="s">
        <v>392</v>
      </c>
      <c r="H268" s="210">
        <v>1</v>
      </c>
      <c r="I268" s="211"/>
      <c r="J268" s="212">
        <f>ROUND(I268*H268,2)</f>
        <v>0</v>
      </c>
      <c r="K268" s="208" t="s">
        <v>21</v>
      </c>
      <c r="L268" s="46"/>
      <c r="M268" s="213" t="s">
        <v>21</v>
      </c>
      <c r="N268" s="214" t="s">
        <v>47</v>
      </c>
      <c r="O268" s="86"/>
      <c r="P268" s="215">
        <f>O268*H268</f>
        <v>0</v>
      </c>
      <c r="Q268" s="215">
        <v>0.14143500000000001</v>
      </c>
      <c r="R268" s="215">
        <f>Q268*H268</f>
        <v>0.14143500000000001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136</v>
      </c>
      <c r="AT268" s="217" t="s">
        <v>131</v>
      </c>
      <c r="AU268" s="217" t="s">
        <v>86</v>
      </c>
      <c r="AY268" s="19" t="s">
        <v>128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84</v>
      </c>
      <c r="BK268" s="218">
        <f>ROUND(I268*H268,2)</f>
        <v>0</v>
      </c>
      <c r="BL268" s="19" t="s">
        <v>136</v>
      </c>
      <c r="BM268" s="217" t="s">
        <v>393</v>
      </c>
    </row>
    <row r="269" s="2" customFormat="1">
      <c r="A269" s="40"/>
      <c r="B269" s="41"/>
      <c r="C269" s="42"/>
      <c r="D269" s="219" t="s">
        <v>138</v>
      </c>
      <c r="E269" s="42"/>
      <c r="F269" s="220" t="s">
        <v>391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138</v>
      </c>
      <c r="AU269" s="19" t="s">
        <v>86</v>
      </c>
    </row>
    <row r="270" s="2" customFormat="1">
      <c r="A270" s="40"/>
      <c r="B270" s="41"/>
      <c r="C270" s="42"/>
      <c r="D270" s="219" t="s">
        <v>142</v>
      </c>
      <c r="E270" s="42"/>
      <c r="F270" s="226" t="s">
        <v>394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142</v>
      </c>
      <c r="AU270" s="19" t="s">
        <v>86</v>
      </c>
    </row>
    <row r="271" s="2" customFormat="1" ht="26.4" customHeight="1">
      <c r="A271" s="40"/>
      <c r="B271" s="41"/>
      <c r="C271" s="206" t="s">
        <v>395</v>
      </c>
      <c r="D271" s="206" t="s">
        <v>131</v>
      </c>
      <c r="E271" s="207" t="s">
        <v>396</v>
      </c>
      <c r="F271" s="208" t="s">
        <v>397</v>
      </c>
      <c r="G271" s="209" t="s">
        <v>392</v>
      </c>
      <c r="H271" s="210">
        <v>1</v>
      </c>
      <c r="I271" s="211"/>
      <c r="J271" s="212">
        <f>ROUND(I271*H271,2)</f>
        <v>0</v>
      </c>
      <c r="K271" s="208" t="s">
        <v>21</v>
      </c>
      <c r="L271" s="46"/>
      <c r="M271" s="213" t="s">
        <v>21</v>
      </c>
      <c r="N271" s="214" t="s">
        <v>47</v>
      </c>
      <c r="O271" s="86"/>
      <c r="P271" s="215">
        <f>O271*H271</f>
        <v>0</v>
      </c>
      <c r="Q271" s="215">
        <v>0.10000000000000001</v>
      </c>
      <c r="R271" s="215">
        <f>Q271*H271</f>
        <v>0.10000000000000001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136</v>
      </c>
      <c r="AT271" s="217" t="s">
        <v>131</v>
      </c>
      <c r="AU271" s="217" t="s">
        <v>86</v>
      </c>
      <c r="AY271" s="19" t="s">
        <v>128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84</v>
      </c>
      <c r="BK271" s="218">
        <f>ROUND(I271*H271,2)</f>
        <v>0</v>
      </c>
      <c r="BL271" s="19" t="s">
        <v>136</v>
      </c>
      <c r="BM271" s="217" t="s">
        <v>398</v>
      </c>
    </row>
    <row r="272" s="2" customFormat="1">
      <c r="A272" s="40"/>
      <c r="B272" s="41"/>
      <c r="C272" s="42"/>
      <c r="D272" s="219" t="s">
        <v>138</v>
      </c>
      <c r="E272" s="42"/>
      <c r="F272" s="220" t="s">
        <v>397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138</v>
      </c>
      <c r="AU272" s="19" t="s">
        <v>86</v>
      </c>
    </row>
    <row r="273" s="2" customFormat="1" ht="16.5" customHeight="1">
      <c r="A273" s="40"/>
      <c r="B273" s="41"/>
      <c r="C273" s="206" t="s">
        <v>399</v>
      </c>
      <c r="D273" s="206" t="s">
        <v>131</v>
      </c>
      <c r="E273" s="207" t="s">
        <v>400</v>
      </c>
      <c r="F273" s="208" t="s">
        <v>401</v>
      </c>
      <c r="G273" s="209" t="s">
        <v>392</v>
      </c>
      <c r="H273" s="210">
        <v>1</v>
      </c>
      <c r="I273" s="211"/>
      <c r="J273" s="212">
        <f>ROUND(I273*H273,2)</f>
        <v>0</v>
      </c>
      <c r="K273" s="208" t="s">
        <v>21</v>
      </c>
      <c r="L273" s="46"/>
      <c r="M273" s="213" t="s">
        <v>21</v>
      </c>
      <c r="N273" s="214" t="s">
        <v>47</v>
      </c>
      <c r="O273" s="86"/>
      <c r="P273" s="215">
        <f>O273*H273</f>
        <v>0</v>
      </c>
      <c r="Q273" s="215">
        <v>0.074604000000000004</v>
      </c>
      <c r="R273" s="215">
        <f>Q273*H273</f>
        <v>0.074604000000000004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136</v>
      </c>
      <c r="AT273" s="217" t="s">
        <v>131</v>
      </c>
      <c r="AU273" s="217" t="s">
        <v>86</v>
      </c>
      <c r="AY273" s="19" t="s">
        <v>128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84</v>
      </c>
      <c r="BK273" s="218">
        <f>ROUND(I273*H273,2)</f>
        <v>0</v>
      </c>
      <c r="BL273" s="19" t="s">
        <v>136</v>
      </c>
      <c r="BM273" s="217" t="s">
        <v>402</v>
      </c>
    </row>
    <row r="274" s="2" customFormat="1">
      <c r="A274" s="40"/>
      <c r="B274" s="41"/>
      <c r="C274" s="42"/>
      <c r="D274" s="219" t="s">
        <v>138</v>
      </c>
      <c r="E274" s="42"/>
      <c r="F274" s="220" t="s">
        <v>401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138</v>
      </c>
      <c r="AU274" s="19" t="s">
        <v>86</v>
      </c>
    </row>
    <row r="275" s="2" customFormat="1" ht="16.5" customHeight="1">
      <c r="A275" s="40"/>
      <c r="B275" s="41"/>
      <c r="C275" s="206" t="s">
        <v>403</v>
      </c>
      <c r="D275" s="206" t="s">
        <v>131</v>
      </c>
      <c r="E275" s="207" t="s">
        <v>404</v>
      </c>
      <c r="F275" s="208" t="s">
        <v>405</v>
      </c>
      <c r="G275" s="209" t="s">
        <v>392</v>
      </c>
      <c r="H275" s="210">
        <v>1</v>
      </c>
      <c r="I275" s="211"/>
      <c r="J275" s="212">
        <f>ROUND(I275*H275,2)</f>
        <v>0</v>
      </c>
      <c r="K275" s="208" t="s">
        <v>21</v>
      </c>
      <c r="L275" s="46"/>
      <c r="M275" s="213" t="s">
        <v>21</v>
      </c>
      <c r="N275" s="214" t="s">
        <v>47</v>
      </c>
      <c r="O275" s="86"/>
      <c r="P275" s="215">
        <f>O275*H275</f>
        <v>0</v>
      </c>
      <c r="Q275" s="215">
        <v>0.10000000000000001</v>
      </c>
      <c r="R275" s="215">
        <f>Q275*H275</f>
        <v>0.10000000000000001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136</v>
      </c>
      <c r="AT275" s="217" t="s">
        <v>131</v>
      </c>
      <c r="AU275" s="217" t="s">
        <v>86</v>
      </c>
      <c r="AY275" s="19" t="s">
        <v>128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84</v>
      </c>
      <c r="BK275" s="218">
        <f>ROUND(I275*H275,2)</f>
        <v>0</v>
      </c>
      <c r="BL275" s="19" t="s">
        <v>136</v>
      </c>
      <c r="BM275" s="217" t="s">
        <v>406</v>
      </c>
    </row>
    <row r="276" s="2" customFormat="1">
      <c r="A276" s="40"/>
      <c r="B276" s="41"/>
      <c r="C276" s="42"/>
      <c r="D276" s="219" t="s">
        <v>138</v>
      </c>
      <c r="E276" s="42"/>
      <c r="F276" s="220" t="s">
        <v>405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138</v>
      </c>
      <c r="AU276" s="19" t="s">
        <v>86</v>
      </c>
    </row>
    <row r="277" s="12" customFormat="1" ht="22.8" customHeight="1">
      <c r="A277" s="12"/>
      <c r="B277" s="190"/>
      <c r="C277" s="191"/>
      <c r="D277" s="192" t="s">
        <v>75</v>
      </c>
      <c r="E277" s="204" t="s">
        <v>407</v>
      </c>
      <c r="F277" s="204" t="s">
        <v>408</v>
      </c>
      <c r="G277" s="191"/>
      <c r="H277" s="191"/>
      <c r="I277" s="194"/>
      <c r="J277" s="205">
        <f>BK277</f>
        <v>0</v>
      </c>
      <c r="K277" s="191"/>
      <c r="L277" s="196"/>
      <c r="M277" s="197"/>
      <c r="N277" s="198"/>
      <c r="O277" s="198"/>
      <c r="P277" s="199">
        <f>SUM(P278:P328)</f>
        <v>0</v>
      </c>
      <c r="Q277" s="198"/>
      <c r="R277" s="199">
        <f>SUM(R278:R328)</f>
        <v>0.25</v>
      </c>
      <c r="S277" s="198"/>
      <c r="T277" s="200">
        <f>SUM(T278:T328)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1" t="s">
        <v>84</v>
      </c>
      <c r="AT277" s="202" t="s">
        <v>75</v>
      </c>
      <c r="AU277" s="202" t="s">
        <v>84</v>
      </c>
      <c r="AY277" s="201" t="s">
        <v>128</v>
      </c>
      <c r="BK277" s="203">
        <f>SUM(BK278:BK328)</f>
        <v>0</v>
      </c>
    </row>
    <row r="278" s="2" customFormat="1" ht="16.5" customHeight="1">
      <c r="A278" s="40"/>
      <c r="B278" s="41"/>
      <c r="C278" s="206" t="s">
        <v>409</v>
      </c>
      <c r="D278" s="206" t="s">
        <v>131</v>
      </c>
      <c r="E278" s="207" t="s">
        <v>410</v>
      </c>
      <c r="F278" s="208" t="s">
        <v>411</v>
      </c>
      <c r="G278" s="209" t="s">
        <v>175</v>
      </c>
      <c r="H278" s="210">
        <v>1.6859999999999999</v>
      </c>
      <c r="I278" s="211"/>
      <c r="J278" s="212">
        <f>ROUND(I278*H278,2)</f>
        <v>0</v>
      </c>
      <c r="K278" s="208" t="s">
        <v>135</v>
      </c>
      <c r="L278" s="46"/>
      <c r="M278" s="213" t="s">
        <v>21</v>
      </c>
      <c r="N278" s="214" t="s">
        <v>47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136</v>
      </c>
      <c r="AT278" s="217" t="s">
        <v>131</v>
      </c>
      <c r="AU278" s="217" t="s">
        <v>86</v>
      </c>
      <c r="AY278" s="19" t="s">
        <v>128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84</v>
      </c>
      <c r="BK278" s="218">
        <f>ROUND(I278*H278,2)</f>
        <v>0</v>
      </c>
      <c r="BL278" s="19" t="s">
        <v>136</v>
      </c>
      <c r="BM278" s="217" t="s">
        <v>412</v>
      </c>
    </row>
    <row r="279" s="2" customFormat="1">
      <c r="A279" s="40"/>
      <c r="B279" s="41"/>
      <c r="C279" s="42"/>
      <c r="D279" s="219" t="s">
        <v>138</v>
      </c>
      <c r="E279" s="42"/>
      <c r="F279" s="220" t="s">
        <v>413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138</v>
      </c>
      <c r="AU279" s="19" t="s">
        <v>86</v>
      </c>
    </row>
    <row r="280" s="2" customFormat="1">
      <c r="A280" s="40"/>
      <c r="B280" s="41"/>
      <c r="C280" s="42"/>
      <c r="D280" s="224" t="s">
        <v>140</v>
      </c>
      <c r="E280" s="42"/>
      <c r="F280" s="225" t="s">
        <v>414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140</v>
      </c>
      <c r="AU280" s="19" t="s">
        <v>86</v>
      </c>
    </row>
    <row r="281" s="13" customFormat="1">
      <c r="A281" s="13"/>
      <c r="B281" s="227"/>
      <c r="C281" s="228"/>
      <c r="D281" s="219" t="s">
        <v>144</v>
      </c>
      <c r="E281" s="229" t="s">
        <v>21</v>
      </c>
      <c r="F281" s="230" t="s">
        <v>415</v>
      </c>
      <c r="G281" s="228"/>
      <c r="H281" s="231">
        <v>0.95399999999999996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144</v>
      </c>
      <c r="AU281" s="237" t="s">
        <v>86</v>
      </c>
      <c r="AV281" s="13" t="s">
        <v>86</v>
      </c>
      <c r="AW281" s="13" t="s">
        <v>38</v>
      </c>
      <c r="AX281" s="13" t="s">
        <v>76</v>
      </c>
      <c r="AY281" s="237" t="s">
        <v>128</v>
      </c>
    </row>
    <row r="282" s="13" customFormat="1">
      <c r="A282" s="13"/>
      <c r="B282" s="227"/>
      <c r="C282" s="228"/>
      <c r="D282" s="219" t="s">
        <v>144</v>
      </c>
      <c r="E282" s="229" t="s">
        <v>21</v>
      </c>
      <c r="F282" s="230" t="s">
        <v>416</v>
      </c>
      <c r="G282" s="228"/>
      <c r="H282" s="231">
        <v>0.16500000000000001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144</v>
      </c>
      <c r="AU282" s="237" t="s">
        <v>86</v>
      </c>
      <c r="AV282" s="13" t="s">
        <v>86</v>
      </c>
      <c r="AW282" s="13" t="s">
        <v>38</v>
      </c>
      <c r="AX282" s="13" t="s">
        <v>76</v>
      </c>
      <c r="AY282" s="237" t="s">
        <v>128</v>
      </c>
    </row>
    <row r="283" s="13" customFormat="1">
      <c r="A283" s="13"/>
      <c r="B283" s="227"/>
      <c r="C283" s="228"/>
      <c r="D283" s="219" t="s">
        <v>144</v>
      </c>
      <c r="E283" s="229" t="s">
        <v>21</v>
      </c>
      <c r="F283" s="230" t="s">
        <v>417</v>
      </c>
      <c r="G283" s="228"/>
      <c r="H283" s="231">
        <v>0.56699999999999995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144</v>
      </c>
      <c r="AU283" s="237" t="s">
        <v>86</v>
      </c>
      <c r="AV283" s="13" t="s">
        <v>86</v>
      </c>
      <c r="AW283" s="13" t="s">
        <v>38</v>
      </c>
      <c r="AX283" s="13" t="s">
        <v>76</v>
      </c>
      <c r="AY283" s="237" t="s">
        <v>128</v>
      </c>
    </row>
    <row r="284" s="15" customFormat="1">
      <c r="A284" s="15"/>
      <c r="B284" s="249"/>
      <c r="C284" s="250"/>
      <c r="D284" s="219" t="s">
        <v>144</v>
      </c>
      <c r="E284" s="251" t="s">
        <v>21</v>
      </c>
      <c r="F284" s="252" t="s">
        <v>159</v>
      </c>
      <c r="G284" s="250"/>
      <c r="H284" s="253">
        <v>1.6859999999999999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9" t="s">
        <v>144</v>
      </c>
      <c r="AU284" s="259" t="s">
        <v>86</v>
      </c>
      <c r="AV284" s="15" t="s">
        <v>136</v>
      </c>
      <c r="AW284" s="15" t="s">
        <v>38</v>
      </c>
      <c r="AX284" s="15" t="s">
        <v>84</v>
      </c>
      <c r="AY284" s="259" t="s">
        <v>128</v>
      </c>
    </row>
    <row r="285" s="2" customFormat="1" ht="16.5" customHeight="1">
      <c r="A285" s="40"/>
      <c r="B285" s="41"/>
      <c r="C285" s="206" t="s">
        <v>418</v>
      </c>
      <c r="D285" s="206" t="s">
        <v>131</v>
      </c>
      <c r="E285" s="207" t="s">
        <v>419</v>
      </c>
      <c r="F285" s="208" t="s">
        <v>420</v>
      </c>
      <c r="G285" s="209" t="s">
        <v>175</v>
      </c>
      <c r="H285" s="210">
        <v>1.119</v>
      </c>
      <c r="I285" s="211"/>
      <c r="J285" s="212">
        <f>ROUND(I285*H285,2)</f>
        <v>0</v>
      </c>
      <c r="K285" s="208" t="s">
        <v>135</v>
      </c>
      <c r="L285" s="46"/>
      <c r="M285" s="213" t="s">
        <v>21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136</v>
      </c>
      <c r="AT285" s="217" t="s">
        <v>131</v>
      </c>
      <c r="AU285" s="217" t="s">
        <v>86</v>
      </c>
      <c r="AY285" s="19" t="s">
        <v>128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84</v>
      </c>
      <c r="BK285" s="218">
        <f>ROUND(I285*H285,2)</f>
        <v>0</v>
      </c>
      <c r="BL285" s="19" t="s">
        <v>136</v>
      </c>
      <c r="BM285" s="217" t="s">
        <v>421</v>
      </c>
    </row>
    <row r="286" s="2" customFormat="1">
      <c r="A286" s="40"/>
      <c r="B286" s="41"/>
      <c r="C286" s="42"/>
      <c r="D286" s="219" t="s">
        <v>138</v>
      </c>
      <c r="E286" s="42"/>
      <c r="F286" s="220" t="s">
        <v>422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138</v>
      </c>
      <c r="AU286" s="19" t="s">
        <v>86</v>
      </c>
    </row>
    <row r="287" s="2" customFormat="1">
      <c r="A287" s="40"/>
      <c r="B287" s="41"/>
      <c r="C287" s="42"/>
      <c r="D287" s="224" t="s">
        <v>140</v>
      </c>
      <c r="E287" s="42"/>
      <c r="F287" s="225" t="s">
        <v>423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140</v>
      </c>
      <c r="AU287" s="19" t="s">
        <v>86</v>
      </c>
    </row>
    <row r="288" s="13" customFormat="1">
      <c r="A288" s="13"/>
      <c r="B288" s="227"/>
      <c r="C288" s="228"/>
      <c r="D288" s="219" t="s">
        <v>144</v>
      </c>
      <c r="E288" s="229" t="s">
        <v>21</v>
      </c>
      <c r="F288" s="230" t="s">
        <v>415</v>
      </c>
      <c r="G288" s="228"/>
      <c r="H288" s="231">
        <v>0.95399999999999996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144</v>
      </c>
      <c r="AU288" s="237" t="s">
        <v>86</v>
      </c>
      <c r="AV288" s="13" t="s">
        <v>86</v>
      </c>
      <c r="AW288" s="13" t="s">
        <v>38</v>
      </c>
      <c r="AX288" s="13" t="s">
        <v>76</v>
      </c>
      <c r="AY288" s="237" t="s">
        <v>128</v>
      </c>
    </row>
    <row r="289" s="13" customFormat="1">
      <c r="A289" s="13"/>
      <c r="B289" s="227"/>
      <c r="C289" s="228"/>
      <c r="D289" s="219" t="s">
        <v>144</v>
      </c>
      <c r="E289" s="229" t="s">
        <v>21</v>
      </c>
      <c r="F289" s="230" t="s">
        <v>416</v>
      </c>
      <c r="G289" s="228"/>
      <c r="H289" s="231">
        <v>0.16500000000000001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144</v>
      </c>
      <c r="AU289" s="237" t="s">
        <v>86</v>
      </c>
      <c r="AV289" s="13" t="s">
        <v>86</v>
      </c>
      <c r="AW289" s="13" t="s">
        <v>38</v>
      </c>
      <c r="AX289" s="13" t="s">
        <v>76</v>
      </c>
      <c r="AY289" s="237" t="s">
        <v>128</v>
      </c>
    </row>
    <row r="290" s="15" customFormat="1">
      <c r="A290" s="15"/>
      <c r="B290" s="249"/>
      <c r="C290" s="250"/>
      <c r="D290" s="219" t="s">
        <v>144</v>
      </c>
      <c r="E290" s="251" t="s">
        <v>21</v>
      </c>
      <c r="F290" s="252" t="s">
        <v>159</v>
      </c>
      <c r="G290" s="250"/>
      <c r="H290" s="253">
        <v>1.119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9" t="s">
        <v>144</v>
      </c>
      <c r="AU290" s="259" t="s">
        <v>86</v>
      </c>
      <c r="AV290" s="15" t="s">
        <v>136</v>
      </c>
      <c r="AW290" s="15" t="s">
        <v>38</v>
      </c>
      <c r="AX290" s="15" t="s">
        <v>84</v>
      </c>
      <c r="AY290" s="259" t="s">
        <v>128</v>
      </c>
    </row>
    <row r="291" s="2" customFormat="1" ht="16.5" customHeight="1">
      <c r="A291" s="40"/>
      <c r="B291" s="41"/>
      <c r="C291" s="206" t="s">
        <v>424</v>
      </c>
      <c r="D291" s="206" t="s">
        <v>131</v>
      </c>
      <c r="E291" s="207" t="s">
        <v>425</v>
      </c>
      <c r="F291" s="208" t="s">
        <v>426</v>
      </c>
      <c r="G291" s="209" t="s">
        <v>175</v>
      </c>
      <c r="H291" s="210">
        <v>6.7210000000000001</v>
      </c>
      <c r="I291" s="211"/>
      <c r="J291" s="212">
        <f>ROUND(I291*H291,2)</f>
        <v>0</v>
      </c>
      <c r="K291" s="208" t="s">
        <v>135</v>
      </c>
      <c r="L291" s="46"/>
      <c r="M291" s="213" t="s">
        <v>21</v>
      </c>
      <c r="N291" s="214" t="s">
        <v>47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136</v>
      </c>
      <c r="AT291" s="217" t="s">
        <v>131</v>
      </c>
      <c r="AU291" s="217" t="s">
        <v>86</v>
      </c>
      <c r="AY291" s="19" t="s">
        <v>128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84</v>
      </c>
      <c r="BK291" s="218">
        <f>ROUND(I291*H291,2)</f>
        <v>0</v>
      </c>
      <c r="BL291" s="19" t="s">
        <v>136</v>
      </c>
      <c r="BM291" s="217" t="s">
        <v>427</v>
      </c>
    </row>
    <row r="292" s="2" customFormat="1">
      <c r="A292" s="40"/>
      <c r="B292" s="41"/>
      <c r="C292" s="42"/>
      <c r="D292" s="219" t="s">
        <v>138</v>
      </c>
      <c r="E292" s="42"/>
      <c r="F292" s="220" t="s">
        <v>428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138</v>
      </c>
      <c r="AU292" s="19" t="s">
        <v>86</v>
      </c>
    </row>
    <row r="293" s="2" customFormat="1">
      <c r="A293" s="40"/>
      <c r="B293" s="41"/>
      <c r="C293" s="42"/>
      <c r="D293" s="224" t="s">
        <v>140</v>
      </c>
      <c r="E293" s="42"/>
      <c r="F293" s="225" t="s">
        <v>429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140</v>
      </c>
      <c r="AU293" s="19" t="s">
        <v>86</v>
      </c>
    </row>
    <row r="294" s="2" customFormat="1">
      <c r="A294" s="40"/>
      <c r="B294" s="41"/>
      <c r="C294" s="42"/>
      <c r="D294" s="219" t="s">
        <v>142</v>
      </c>
      <c r="E294" s="42"/>
      <c r="F294" s="226" t="s">
        <v>430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142</v>
      </c>
      <c r="AU294" s="19" t="s">
        <v>86</v>
      </c>
    </row>
    <row r="295" s="13" customFormat="1">
      <c r="A295" s="13"/>
      <c r="B295" s="227"/>
      <c r="C295" s="228"/>
      <c r="D295" s="219" t="s">
        <v>144</v>
      </c>
      <c r="E295" s="229" t="s">
        <v>21</v>
      </c>
      <c r="F295" s="230" t="s">
        <v>415</v>
      </c>
      <c r="G295" s="228"/>
      <c r="H295" s="231">
        <v>0.95399999999999996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144</v>
      </c>
      <c r="AU295" s="237" t="s">
        <v>86</v>
      </c>
      <c r="AV295" s="13" t="s">
        <v>86</v>
      </c>
      <c r="AW295" s="13" t="s">
        <v>38</v>
      </c>
      <c r="AX295" s="13" t="s">
        <v>76</v>
      </c>
      <c r="AY295" s="237" t="s">
        <v>128</v>
      </c>
    </row>
    <row r="296" s="13" customFormat="1">
      <c r="A296" s="13"/>
      <c r="B296" s="227"/>
      <c r="C296" s="228"/>
      <c r="D296" s="219" t="s">
        <v>144</v>
      </c>
      <c r="E296" s="229" t="s">
        <v>21</v>
      </c>
      <c r="F296" s="230" t="s">
        <v>431</v>
      </c>
      <c r="G296" s="228"/>
      <c r="H296" s="231">
        <v>4.2750000000000004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144</v>
      </c>
      <c r="AU296" s="237" t="s">
        <v>86</v>
      </c>
      <c r="AV296" s="13" t="s">
        <v>86</v>
      </c>
      <c r="AW296" s="13" t="s">
        <v>38</v>
      </c>
      <c r="AX296" s="13" t="s">
        <v>76</v>
      </c>
      <c r="AY296" s="237" t="s">
        <v>128</v>
      </c>
    </row>
    <row r="297" s="13" customFormat="1">
      <c r="A297" s="13"/>
      <c r="B297" s="227"/>
      <c r="C297" s="228"/>
      <c r="D297" s="219" t="s">
        <v>144</v>
      </c>
      <c r="E297" s="229" t="s">
        <v>21</v>
      </c>
      <c r="F297" s="230" t="s">
        <v>417</v>
      </c>
      <c r="G297" s="228"/>
      <c r="H297" s="231">
        <v>0.56699999999999995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144</v>
      </c>
      <c r="AU297" s="237" t="s">
        <v>86</v>
      </c>
      <c r="AV297" s="13" t="s">
        <v>86</v>
      </c>
      <c r="AW297" s="13" t="s">
        <v>38</v>
      </c>
      <c r="AX297" s="13" t="s">
        <v>76</v>
      </c>
      <c r="AY297" s="237" t="s">
        <v>128</v>
      </c>
    </row>
    <row r="298" s="14" customFormat="1">
      <c r="A298" s="14"/>
      <c r="B298" s="238"/>
      <c r="C298" s="239"/>
      <c r="D298" s="219" t="s">
        <v>144</v>
      </c>
      <c r="E298" s="240" t="s">
        <v>21</v>
      </c>
      <c r="F298" s="241" t="s">
        <v>432</v>
      </c>
      <c r="G298" s="239"/>
      <c r="H298" s="242">
        <v>5.7960000000000003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144</v>
      </c>
      <c r="AU298" s="248" t="s">
        <v>86</v>
      </c>
      <c r="AV298" s="14" t="s">
        <v>129</v>
      </c>
      <c r="AW298" s="14" t="s">
        <v>38</v>
      </c>
      <c r="AX298" s="14" t="s">
        <v>76</v>
      </c>
      <c r="AY298" s="248" t="s">
        <v>128</v>
      </c>
    </row>
    <row r="299" s="13" customFormat="1">
      <c r="A299" s="13"/>
      <c r="B299" s="227"/>
      <c r="C299" s="228"/>
      <c r="D299" s="219" t="s">
        <v>144</v>
      </c>
      <c r="E299" s="229" t="s">
        <v>21</v>
      </c>
      <c r="F299" s="230" t="s">
        <v>416</v>
      </c>
      <c r="G299" s="228"/>
      <c r="H299" s="231">
        <v>0.16500000000000001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144</v>
      </c>
      <c r="AU299" s="237" t="s">
        <v>86</v>
      </c>
      <c r="AV299" s="13" t="s">
        <v>86</v>
      </c>
      <c r="AW299" s="13" t="s">
        <v>38</v>
      </c>
      <c r="AX299" s="13" t="s">
        <v>76</v>
      </c>
      <c r="AY299" s="237" t="s">
        <v>128</v>
      </c>
    </row>
    <row r="300" s="14" customFormat="1">
      <c r="A300" s="14"/>
      <c r="B300" s="238"/>
      <c r="C300" s="239"/>
      <c r="D300" s="219" t="s">
        <v>144</v>
      </c>
      <c r="E300" s="240" t="s">
        <v>21</v>
      </c>
      <c r="F300" s="241" t="s">
        <v>283</v>
      </c>
      <c r="G300" s="239"/>
      <c r="H300" s="242">
        <v>0.16500000000000001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144</v>
      </c>
      <c r="AU300" s="248" t="s">
        <v>86</v>
      </c>
      <c r="AV300" s="14" t="s">
        <v>129</v>
      </c>
      <c r="AW300" s="14" t="s">
        <v>38</v>
      </c>
      <c r="AX300" s="14" t="s">
        <v>76</v>
      </c>
      <c r="AY300" s="248" t="s">
        <v>128</v>
      </c>
    </row>
    <row r="301" s="13" customFormat="1">
      <c r="A301" s="13"/>
      <c r="B301" s="227"/>
      <c r="C301" s="228"/>
      <c r="D301" s="219" t="s">
        <v>144</v>
      </c>
      <c r="E301" s="229" t="s">
        <v>21</v>
      </c>
      <c r="F301" s="230" t="s">
        <v>382</v>
      </c>
      <c r="G301" s="228"/>
      <c r="H301" s="231">
        <v>0.080000000000000002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144</v>
      </c>
      <c r="AU301" s="237" t="s">
        <v>86</v>
      </c>
      <c r="AV301" s="13" t="s">
        <v>86</v>
      </c>
      <c r="AW301" s="13" t="s">
        <v>38</v>
      </c>
      <c r="AX301" s="13" t="s">
        <v>76</v>
      </c>
      <c r="AY301" s="237" t="s">
        <v>128</v>
      </c>
    </row>
    <row r="302" s="13" customFormat="1">
      <c r="A302" s="13"/>
      <c r="B302" s="227"/>
      <c r="C302" s="228"/>
      <c r="D302" s="219" t="s">
        <v>144</v>
      </c>
      <c r="E302" s="229" t="s">
        <v>21</v>
      </c>
      <c r="F302" s="230" t="s">
        <v>383</v>
      </c>
      <c r="G302" s="228"/>
      <c r="H302" s="231">
        <v>0.42999999999999999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144</v>
      </c>
      <c r="AU302" s="237" t="s">
        <v>86</v>
      </c>
      <c r="AV302" s="13" t="s">
        <v>86</v>
      </c>
      <c r="AW302" s="13" t="s">
        <v>38</v>
      </c>
      <c r="AX302" s="13" t="s">
        <v>76</v>
      </c>
      <c r="AY302" s="237" t="s">
        <v>128</v>
      </c>
    </row>
    <row r="303" s="13" customFormat="1">
      <c r="A303" s="13"/>
      <c r="B303" s="227"/>
      <c r="C303" s="228"/>
      <c r="D303" s="219" t="s">
        <v>144</v>
      </c>
      <c r="E303" s="229" t="s">
        <v>21</v>
      </c>
      <c r="F303" s="230" t="s">
        <v>433</v>
      </c>
      <c r="G303" s="228"/>
      <c r="H303" s="231">
        <v>0.25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144</v>
      </c>
      <c r="AU303" s="237" t="s">
        <v>86</v>
      </c>
      <c r="AV303" s="13" t="s">
        <v>86</v>
      </c>
      <c r="AW303" s="13" t="s">
        <v>38</v>
      </c>
      <c r="AX303" s="13" t="s">
        <v>76</v>
      </c>
      <c r="AY303" s="237" t="s">
        <v>128</v>
      </c>
    </row>
    <row r="304" s="14" customFormat="1">
      <c r="A304" s="14"/>
      <c r="B304" s="238"/>
      <c r="C304" s="239"/>
      <c r="D304" s="219" t="s">
        <v>144</v>
      </c>
      <c r="E304" s="240" t="s">
        <v>21</v>
      </c>
      <c r="F304" s="241" t="s">
        <v>434</v>
      </c>
      <c r="G304" s="239"/>
      <c r="H304" s="242">
        <v>0.76000000000000001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144</v>
      </c>
      <c r="AU304" s="248" t="s">
        <v>86</v>
      </c>
      <c r="AV304" s="14" t="s">
        <v>129</v>
      </c>
      <c r="AW304" s="14" t="s">
        <v>38</v>
      </c>
      <c r="AX304" s="14" t="s">
        <v>76</v>
      </c>
      <c r="AY304" s="248" t="s">
        <v>128</v>
      </c>
    </row>
    <row r="305" s="15" customFormat="1">
      <c r="A305" s="15"/>
      <c r="B305" s="249"/>
      <c r="C305" s="250"/>
      <c r="D305" s="219" t="s">
        <v>144</v>
      </c>
      <c r="E305" s="251" t="s">
        <v>21</v>
      </c>
      <c r="F305" s="252" t="s">
        <v>159</v>
      </c>
      <c r="G305" s="250"/>
      <c r="H305" s="253">
        <v>6.7210000000000001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9" t="s">
        <v>144</v>
      </c>
      <c r="AU305" s="259" t="s">
        <v>86</v>
      </c>
      <c r="AV305" s="15" t="s">
        <v>136</v>
      </c>
      <c r="AW305" s="15" t="s">
        <v>38</v>
      </c>
      <c r="AX305" s="15" t="s">
        <v>84</v>
      </c>
      <c r="AY305" s="259" t="s">
        <v>128</v>
      </c>
    </row>
    <row r="306" s="2" customFormat="1" ht="16.5" customHeight="1">
      <c r="A306" s="40"/>
      <c r="B306" s="41"/>
      <c r="C306" s="206" t="s">
        <v>435</v>
      </c>
      <c r="D306" s="206" t="s">
        <v>131</v>
      </c>
      <c r="E306" s="207" t="s">
        <v>436</v>
      </c>
      <c r="F306" s="208" t="s">
        <v>437</v>
      </c>
      <c r="G306" s="209" t="s">
        <v>175</v>
      </c>
      <c r="H306" s="210">
        <v>0.56699999999999995</v>
      </c>
      <c r="I306" s="211"/>
      <c r="J306" s="212">
        <f>ROUND(I306*H306,2)</f>
        <v>0</v>
      </c>
      <c r="K306" s="208" t="s">
        <v>135</v>
      </c>
      <c r="L306" s="46"/>
      <c r="M306" s="213" t="s">
        <v>21</v>
      </c>
      <c r="N306" s="214" t="s">
        <v>47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136</v>
      </c>
      <c r="AT306" s="217" t="s">
        <v>131</v>
      </c>
      <c r="AU306" s="217" t="s">
        <v>86</v>
      </c>
      <c r="AY306" s="19" t="s">
        <v>128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84</v>
      </c>
      <c r="BK306" s="218">
        <f>ROUND(I306*H306,2)</f>
        <v>0</v>
      </c>
      <c r="BL306" s="19" t="s">
        <v>136</v>
      </c>
      <c r="BM306" s="217" t="s">
        <v>438</v>
      </c>
    </row>
    <row r="307" s="2" customFormat="1">
      <c r="A307" s="40"/>
      <c r="B307" s="41"/>
      <c r="C307" s="42"/>
      <c r="D307" s="219" t="s">
        <v>138</v>
      </c>
      <c r="E307" s="42"/>
      <c r="F307" s="220" t="s">
        <v>439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138</v>
      </c>
      <c r="AU307" s="19" t="s">
        <v>86</v>
      </c>
    </row>
    <row r="308" s="2" customFormat="1">
      <c r="A308" s="40"/>
      <c r="B308" s="41"/>
      <c r="C308" s="42"/>
      <c r="D308" s="224" t="s">
        <v>140</v>
      </c>
      <c r="E308" s="42"/>
      <c r="F308" s="225" t="s">
        <v>440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140</v>
      </c>
      <c r="AU308" s="19" t="s">
        <v>86</v>
      </c>
    </row>
    <row r="309" s="13" customFormat="1">
      <c r="A309" s="13"/>
      <c r="B309" s="227"/>
      <c r="C309" s="228"/>
      <c r="D309" s="219" t="s">
        <v>144</v>
      </c>
      <c r="E309" s="229" t="s">
        <v>21</v>
      </c>
      <c r="F309" s="230" t="s">
        <v>417</v>
      </c>
      <c r="G309" s="228"/>
      <c r="H309" s="231">
        <v>0.56699999999999995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144</v>
      </c>
      <c r="AU309" s="237" t="s">
        <v>86</v>
      </c>
      <c r="AV309" s="13" t="s">
        <v>86</v>
      </c>
      <c r="AW309" s="13" t="s">
        <v>38</v>
      </c>
      <c r="AX309" s="13" t="s">
        <v>84</v>
      </c>
      <c r="AY309" s="237" t="s">
        <v>128</v>
      </c>
    </row>
    <row r="310" s="2" customFormat="1" ht="16.5" customHeight="1">
      <c r="A310" s="40"/>
      <c r="B310" s="41"/>
      <c r="C310" s="206" t="s">
        <v>441</v>
      </c>
      <c r="D310" s="206" t="s">
        <v>131</v>
      </c>
      <c r="E310" s="207" t="s">
        <v>442</v>
      </c>
      <c r="F310" s="208" t="s">
        <v>443</v>
      </c>
      <c r="G310" s="209" t="s">
        <v>175</v>
      </c>
      <c r="H310" s="210">
        <v>5.9610000000000003</v>
      </c>
      <c r="I310" s="211"/>
      <c r="J310" s="212">
        <f>ROUND(I310*H310,2)</f>
        <v>0</v>
      </c>
      <c r="K310" s="208" t="s">
        <v>21</v>
      </c>
      <c r="L310" s="46"/>
      <c r="M310" s="213" t="s">
        <v>21</v>
      </c>
      <c r="N310" s="214" t="s">
        <v>47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136</v>
      </c>
      <c r="AT310" s="217" t="s">
        <v>131</v>
      </c>
      <c r="AU310" s="217" t="s">
        <v>86</v>
      </c>
      <c r="AY310" s="19" t="s">
        <v>128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84</v>
      </c>
      <c r="BK310" s="218">
        <f>ROUND(I310*H310,2)</f>
        <v>0</v>
      </c>
      <c r="BL310" s="19" t="s">
        <v>136</v>
      </c>
      <c r="BM310" s="217" t="s">
        <v>444</v>
      </c>
    </row>
    <row r="311" s="2" customFormat="1">
      <c r="A311" s="40"/>
      <c r="B311" s="41"/>
      <c r="C311" s="42"/>
      <c r="D311" s="219" t="s">
        <v>138</v>
      </c>
      <c r="E311" s="42"/>
      <c r="F311" s="220" t="s">
        <v>443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138</v>
      </c>
      <c r="AU311" s="19" t="s">
        <v>86</v>
      </c>
    </row>
    <row r="312" s="13" customFormat="1">
      <c r="A312" s="13"/>
      <c r="B312" s="227"/>
      <c r="C312" s="228"/>
      <c r="D312" s="219" t="s">
        <v>144</v>
      </c>
      <c r="E312" s="229" t="s">
        <v>21</v>
      </c>
      <c r="F312" s="230" t="s">
        <v>415</v>
      </c>
      <c r="G312" s="228"/>
      <c r="H312" s="231">
        <v>0.95399999999999996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144</v>
      </c>
      <c r="AU312" s="237" t="s">
        <v>86</v>
      </c>
      <c r="AV312" s="13" t="s">
        <v>86</v>
      </c>
      <c r="AW312" s="13" t="s">
        <v>38</v>
      </c>
      <c r="AX312" s="13" t="s">
        <v>76</v>
      </c>
      <c r="AY312" s="237" t="s">
        <v>128</v>
      </c>
    </row>
    <row r="313" s="13" customFormat="1">
      <c r="A313" s="13"/>
      <c r="B313" s="227"/>
      <c r="C313" s="228"/>
      <c r="D313" s="219" t="s">
        <v>144</v>
      </c>
      <c r="E313" s="229" t="s">
        <v>21</v>
      </c>
      <c r="F313" s="230" t="s">
        <v>431</v>
      </c>
      <c r="G313" s="228"/>
      <c r="H313" s="231">
        <v>4.2750000000000004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144</v>
      </c>
      <c r="AU313" s="237" t="s">
        <v>86</v>
      </c>
      <c r="AV313" s="13" t="s">
        <v>86</v>
      </c>
      <c r="AW313" s="13" t="s">
        <v>38</v>
      </c>
      <c r="AX313" s="13" t="s">
        <v>76</v>
      </c>
      <c r="AY313" s="237" t="s">
        <v>128</v>
      </c>
    </row>
    <row r="314" s="13" customFormat="1">
      <c r="A314" s="13"/>
      <c r="B314" s="227"/>
      <c r="C314" s="228"/>
      <c r="D314" s="219" t="s">
        <v>144</v>
      </c>
      <c r="E314" s="229" t="s">
        <v>21</v>
      </c>
      <c r="F314" s="230" t="s">
        <v>416</v>
      </c>
      <c r="G314" s="228"/>
      <c r="H314" s="231">
        <v>0.16500000000000001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144</v>
      </c>
      <c r="AU314" s="237" t="s">
        <v>86</v>
      </c>
      <c r="AV314" s="13" t="s">
        <v>86</v>
      </c>
      <c r="AW314" s="13" t="s">
        <v>38</v>
      </c>
      <c r="AX314" s="13" t="s">
        <v>76</v>
      </c>
      <c r="AY314" s="237" t="s">
        <v>128</v>
      </c>
    </row>
    <row r="315" s="13" customFormat="1">
      <c r="A315" s="13"/>
      <c r="B315" s="227"/>
      <c r="C315" s="228"/>
      <c r="D315" s="219" t="s">
        <v>144</v>
      </c>
      <c r="E315" s="229" t="s">
        <v>21</v>
      </c>
      <c r="F315" s="230" t="s">
        <v>417</v>
      </c>
      <c r="G315" s="228"/>
      <c r="H315" s="231">
        <v>0.56699999999999995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144</v>
      </c>
      <c r="AU315" s="237" t="s">
        <v>86</v>
      </c>
      <c r="AV315" s="13" t="s">
        <v>86</v>
      </c>
      <c r="AW315" s="13" t="s">
        <v>38</v>
      </c>
      <c r="AX315" s="13" t="s">
        <v>76</v>
      </c>
      <c r="AY315" s="237" t="s">
        <v>128</v>
      </c>
    </row>
    <row r="316" s="15" customFormat="1">
      <c r="A316" s="15"/>
      <c r="B316" s="249"/>
      <c r="C316" s="250"/>
      <c r="D316" s="219" t="s">
        <v>144</v>
      </c>
      <c r="E316" s="251" t="s">
        <v>21</v>
      </c>
      <c r="F316" s="252" t="s">
        <v>159</v>
      </c>
      <c r="G316" s="250"/>
      <c r="H316" s="253">
        <v>5.9610000000000003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9" t="s">
        <v>144</v>
      </c>
      <c r="AU316" s="259" t="s">
        <v>86</v>
      </c>
      <c r="AV316" s="15" t="s">
        <v>136</v>
      </c>
      <c r="AW316" s="15" t="s">
        <v>38</v>
      </c>
      <c r="AX316" s="15" t="s">
        <v>84</v>
      </c>
      <c r="AY316" s="259" t="s">
        <v>128</v>
      </c>
    </row>
    <row r="317" s="2" customFormat="1" ht="24" customHeight="1">
      <c r="A317" s="40"/>
      <c r="B317" s="41"/>
      <c r="C317" s="206" t="s">
        <v>445</v>
      </c>
      <c r="D317" s="206" t="s">
        <v>131</v>
      </c>
      <c r="E317" s="207" t="s">
        <v>446</v>
      </c>
      <c r="F317" s="208" t="s">
        <v>447</v>
      </c>
      <c r="G317" s="209" t="s">
        <v>175</v>
      </c>
      <c r="H317" s="210">
        <v>0.42399999999999999</v>
      </c>
      <c r="I317" s="211"/>
      <c r="J317" s="212">
        <f>ROUND(I317*H317,2)</f>
        <v>0</v>
      </c>
      <c r="K317" s="208" t="s">
        <v>21</v>
      </c>
      <c r="L317" s="46"/>
      <c r="M317" s="213" t="s">
        <v>21</v>
      </c>
      <c r="N317" s="214" t="s">
        <v>47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136</v>
      </c>
      <c r="AT317" s="217" t="s">
        <v>131</v>
      </c>
      <c r="AU317" s="217" t="s">
        <v>86</v>
      </c>
      <c r="AY317" s="19" t="s">
        <v>128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84</v>
      </c>
      <c r="BK317" s="218">
        <f>ROUND(I317*H317,2)</f>
        <v>0</v>
      </c>
      <c r="BL317" s="19" t="s">
        <v>136</v>
      </c>
      <c r="BM317" s="217" t="s">
        <v>448</v>
      </c>
    </row>
    <row r="318" s="2" customFormat="1">
      <c r="A318" s="40"/>
      <c r="B318" s="41"/>
      <c r="C318" s="42"/>
      <c r="D318" s="219" t="s">
        <v>138</v>
      </c>
      <c r="E318" s="42"/>
      <c r="F318" s="220" t="s">
        <v>447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138</v>
      </c>
      <c r="AU318" s="19" t="s">
        <v>86</v>
      </c>
    </row>
    <row r="319" s="13" customFormat="1">
      <c r="A319" s="13"/>
      <c r="B319" s="227"/>
      <c r="C319" s="228"/>
      <c r="D319" s="219" t="s">
        <v>144</v>
      </c>
      <c r="E319" s="229" t="s">
        <v>21</v>
      </c>
      <c r="F319" s="230" t="s">
        <v>449</v>
      </c>
      <c r="G319" s="228"/>
      <c r="H319" s="231">
        <v>0.42399999999999999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144</v>
      </c>
      <c r="AU319" s="237" t="s">
        <v>86</v>
      </c>
      <c r="AV319" s="13" t="s">
        <v>86</v>
      </c>
      <c r="AW319" s="13" t="s">
        <v>38</v>
      </c>
      <c r="AX319" s="13" t="s">
        <v>76</v>
      </c>
      <c r="AY319" s="237" t="s">
        <v>128</v>
      </c>
    </row>
    <row r="320" s="15" customFormat="1">
      <c r="A320" s="15"/>
      <c r="B320" s="249"/>
      <c r="C320" s="250"/>
      <c r="D320" s="219" t="s">
        <v>144</v>
      </c>
      <c r="E320" s="251" t="s">
        <v>21</v>
      </c>
      <c r="F320" s="252" t="s">
        <v>159</v>
      </c>
      <c r="G320" s="250"/>
      <c r="H320" s="253">
        <v>0.42399999999999999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9" t="s">
        <v>144</v>
      </c>
      <c r="AU320" s="259" t="s">
        <v>86</v>
      </c>
      <c r="AV320" s="15" t="s">
        <v>136</v>
      </c>
      <c r="AW320" s="15" t="s">
        <v>38</v>
      </c>
      <c r="AX320" s="15" t="s">
        <v>84</v>
      </c>
      <c r="AY320" s="259" t="s">
        <v>128</v>
      </c>
    </row>
    <row r="321" s="2" customFormat="1" ht="16.5" customHeight="1">
      <c r="A321" s="40"/>
      <c r="B321" s="41"/>
      <c r="C321" s="206" t="s">
        <v>450</v>
      </c>
      <c r="D321" s="206" t="s">
        <v>131</v>
      </c>
      <c r="E321" s="207" t="s">
        <v>451</v>
      </c>
      <c r="F321" s="208" t="s">
        <v>452</v>
      </c>
      <c r="G321" s="209" t="s">
        <v>175</v>
      </c>
      <c r="H321" s="210">
        <v>0.25</v>
      </c>
      <c r="I321" s="211"/>
      <c r="J321" s="212">
        <f>ROUND(I321*H321,2)</f>
        <v>0</v>
      </c>
      <c r="K321" s="208" t="s">
        <v>21</v>
      </c>
      <c r="L321" s="46"/>
      <c r="M321" s="213" t="s">
        <v>21</v>
      </c>
      <c r="N321" s="214" t="s">
        <v>47</v>
      </c>
      <c r="O321" s="86"/>
      <c r="P321" s="215">
        <f>O321*H321</f>
        <v>0</v>
      </c>
      <c r="Q321" s="215">
        <v>1</v>
      </c>
      <c r="R321" s="215">
        <f>Q321*H321</f>
        <v>0.25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136</v>
      </c>
      <c r="AT321" s="217" t="s">
        <v>131</v>
      </c>
      <c r="AU321" s="217" t="s">
        <v>86</v>
      </c>
      <c r="AY321" s="19" t="s">
        <v>128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84</v>
      </c>
      <c r="BK321" s="218">
        <f>ROUND(I321*H321,2)</f>
        <v>0</v>
      </c>
      <c r="BL321" s="19" t="s">
        <v>136</v>
      </c>
      <c r="BM321" s="217" t="s">
        <v>453</v>
      </c>
    </row>
    <row r="322" s="2" customFormat="1">
      <c r="A322" s="40"/>
      <c r="B322" s="41"/>
      <c r="C322" s="42"/>
      <c r="D322" s="219" t="s">
        <v>138</v>
      </c>
      <c r="E322" s="42"/>
      <c r="F322" s="220" t="s">
        <v>452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138</v>
      </c>
      <c r="AU322" s="19" t="s">
        <v>86</v>
      </c>
    </row>
    <row r="323" s="13" customFormat="1">
      <c r="A323" s="13"/>
      <c r="B323" s="227"/>
      <c r="C323" s="228"/>
      <c r="D323" s="219" t="s">
        <v>144</v>
      </c>
      <c r="E323" s="229" t="s">
        <v>21</v>
      </c>
      <c r="F323" s="230" t="s">
        <v>454</v>
      </c>
      <c r="G323" s="228"/>
      <c r="H323" s="231">
        <v>0.25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144</v>
      </c>
      <c r="AU323" s="237" t="s">
        <v>86</v>
      </c>
      <c r="AV323" s="13" t="s">
        <v>86</v>
      </c>
      <c r="AW323" s="13" t="s">
        <v>38</v>
      </c>
      <c r="AX323" s="13" t="s">
        <v>84</v>
      </c>
      <c r="AY323" s="237" t="s">
        <v>128</v>
      </c>
    </row>
    <row r="324" s="2" customFormat="1" ht="16.5" customHeight="1">
      <c r="A324" s="40"/>
      <c r="B324" s="41"/>
      <c r="C324" s="206" t="s">
        <v>455</v>
      </c>
      <c r="D324" s="206" t="s">
        <v>131</v>
      </c>
      <c r="E324" s="207" t="s">
        <v>456</v>
      </c>
      <c r="F324" s="208" t="s">
        <v>457</v>
      </c>
      <c r="G324" s="209" t="s">
        <v>175</v>
      </c>
      <c r="H324" s="210">
        <v>0.51000000000000001</v>
      </c>
      <c r="I324" s="211"/>
      <c r="J324" s="212">
        <f>ROUND(I324*H324,2)</f>
        <v>0</v>
      </c>
      <c r="K324" s="208" t="s">
        <v>21</v>
      </c>
      <c r="L324" s="46"/>
      <c r="M324" s="213" t="s">
        <v>21</v>
      </c>
      <c r="N324" s="214" t="s">
        <v>47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136</v>
      </c>
      <c r="AT324" s="217" t="s">
        <v>131</v>
      </c>
      <c r="AU324" s="217" t="s">
        <v>86</v>
      </c>
      <c r="AY324" s="19" t="s">
        <v>128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84</v>
      </c>
      <c r="BK324" s="218">
        <f>ROUND(I324*H324,2)</f>
        <v>0</v>
      </c>
      <c r="BL324" s="19" t="s">
        <v>136</v>
      </c>
      <c r="BM324" s="217" t="s">
        <v>458</v>
      </c>
    </row>
    <row r="325" s="2" customFormat="1">
      <c r="A325" s="40"/>
      <c r="B325" s="41"/>
      <c r="C325" s="42"/>
      <c r="D325" s="219" t="s">
        <v>138</v>
      </c>
      <c r="E325" s="42"/>
      <c r="F325" s="220" t="s">
        <v>457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138</v>
      </c>
      <c r="AU325" s="19" t="s">
        <v>86</v>
      </c>
    </row>
    <row r="326" s="13" customFormat="1">
      <c r="A326" s="13"/>
      <c r="B326" s="227"/>
      <c r="C326" s="228"/>
      <c r="D326" s="219" t="s">
        <v>144</v>
      </c>
      <c r="E326" s="229" t="s">
        <v>21</v>
      </c>
      <c r="F326" s="230" t="s">
        <v>382</v>
      </c>
      <c r="G326" s="228"/>
      <c r="H326" s="231">
        <v>0.080000000000000002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144</v>
      </c>
      <c r="AU326" s="237" t="s">
        <v>86</v>
      </c>
      <c r="AV326" s="13" t="s">
        <v>86</v>
      </c>
      <c r="AW326" s="13" t="s">
        <v>38</v>
      </c>
      <c r="AX326" s="13" t="s">
        <v>76</v>
      </c>
      <c r="AY326" s="237" t="s">
        <v>128</v>
      </c>
    </row>
    <row r="327" s="13" customFormat="1">
      <c r="A327" s="13"/>
      <c r="B327" s="227"/>
      <c r="C327" s="228"/>
      <c r="D327" s="219" t="s">
        <v>144</v>
      </c>
      <c r="E327" s="229" t="s">
        <v>21</v>
      </c>
      <c r="F327" s="230" t="s">
        <v>383</v>
      </c>
      <c r="G327" s="228"/>
      <c r="H327" s="231">
        <v>0.42999999999999999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144</v>
      </c>
      <c r="AU327" s="237" t="s">
        <v>86</v>
      </c>
      <c r="AV327" s="13" t="s">
        <v>86</v>
      </c>
      <c r="AW327" s="13" t="s">
        <v>38</v>
      </c>
      <c r="AX327" s="13" t="s">
        <v>76</v>
      </c>
      <c r="AY327" s="237" t="s">
        <v>128</v>
      </c>
    </row>
    <row r="328" s="15" customFormat="1">
      <c r="A328" s="15"/>
      <c r="B328" s="249"/>
      <c r="C328" s="250"/>
      <c r="D328" s="219" t="s">
        <v>144</v>
      </c>
      <c r="E328" s="251" t="s">
        <v>21</v>
      </c>
      <c r="F328" s="252" t="s">
        <v>159</v>
      </c>
      <c r="G328" s="250"/>
      <c r="H328" s="253">
        <v>0.51000000000000001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9" t="s">
        <v>144</v>
      </c>
      <c r="AU328" s="259" t="s">
        <v>86</v>
      </c>
      <c r="AV328" s="15" t="s">
        <v>136</v>
      </c>
      <c r="AW328" s="15" t="s">
        <v>38</v>
      </c>
      <c r="AX328" s="15" t="s">
        <v>84</v>
      </c>
      <c r="AY328" s="259" t="s">
        <v>128</v>
      </c>
    </row>
    <row r="329" s="12" customFormat="1" ht="22.8" customHeight="1">
      <c r="A329" s="12"/>
      <c r="B329" s="190"/>
      <c r="C329" s="191"/>
      <c r="D329" s="192" t="s">
        <v>75</v>
      </c>
      <c r="E329" s="204" t="s">
        <v>459</v>
      </c>
      <c r="F329" s="204" t="s">
        <v>460</v>
      </c>
      <c r="G329" s="191"/>
      <c r="H329" s="191"/>
      <c r="I329" s="194"/>
      <c r="J329" s="205">
        <f>BK329</f>
        <v>0</v>
      </c>
      <c r="K329" s="191"/>
      <c r="L329" s="196"/>
      <c r="M329" s="197"/>
      <c r="N329" s="198"/>
      <c r="O329" s="198"/>
      <c r="P329" s="199">
        <f>SUM(P330:P336)</f>
        <v>0</v>
      </c>
      <c r="Q329" s="198"/>
      <c r="R329" s="199">
        <f>SUM(R330:R336)</f>
        <v>0</v>
      </c>
      <c r="S329" s="198"/>
      <c r="T329" s="200">
        <f>SUM(T330:T336)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1" t="s">
        <v>84</v>
      </c>
      <c r="AT329" s="202" t="s">
        <v>75</v>
      </c>
      <c r="AU329" s="202" t="s">
        <v>84</v>
      </c>
      <c r="AY329" s="201" t="s">
        <v>128</v>
      </c>
      <c r="BK329" s="203">
        <f>SUM(BK330:BK336)</f>
        <v>0</v>
      </c>
    </row>
    <row r="330" s="2" customFormat="1" ht="16.5" customHeight="1">
      <c r="A330" s="40"/>
      <c r="B330" s="41"/>
      <c r="C330" s="206" t="s">
        <v>461</v>
      </c>
      <c r="D330" s="206" t="s">
        <v>131</v>
      </c>
      <c r="E330" s="207" t="s">
        <v>462</v>
      </c>
      <c r="F330" s="208" t="s">
        <v>463</v>
      </c>
      <c r="G330" s="209" t="s">
        <v>175</v>
      </c>
      <c r="H330" s="210">
        <v>4.8719999999999999</v>
      </c>
      <c r="I330" s="211"/>
      <c r="J330" s="212">
        <f>ROUND(I330*H330,2)</f>
        <v>0</v>
      </c>
      <c r="K330" s="208" t="s">
        <v>135</v>
      </c>
      <c r="L330" s="46"/>
      <c r="M330" s="213" t="s">
        <v>21</v>
      </c>
      <c r="N330" s="214" t="s">
        <v>47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136</v>
      </c>
      <c r="AT330" s="217" t="s">
        <v>131</v>
      </c>
      <c r="AU330" s="217" t="s">
        <v>86</v>
      </c>
      <c r="AY330" s="19" t="s">
        <v>128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84</v>
      </c>
      <c r="BK330" s="218">
        <f>ROUND(I330*H330,2)</f>
        <v>0</v>
      </c>
      <c r="BL330" s="19" t="s">
        <v>136</v>
      </c>
      <c r="BM330" s="217" t="s">
        <v>464</v>
      </c>
    </row>
    <row r="331" s="2" customFormat="1">
      <c r="A331" s="40"/>
      <c r="B331" s="41"/>
      <c r="C331" s="42"/>
      <c r="D331" s="219" t="s">
        <v>138</v>
      </c>
      <c r="E331" s="42"/>
      <c r="F331" s="220" t="s">
        <v>465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138</v>
      </c>
      <c r="AU331" s="19" t="s">
        <v>86</v>
      </c>
    </row>
    <row r="332" s="2" customFormat="1">
      <c r="A332" s="40"/>
      <c r="B332" s="41"/>
      <c r="C332" s="42"/>
      <c r="D332" s="224" t="s">
        <v>140</v>
      </c>
      <c r="E332" s="42"/>
      <c r="F332" s="225" t="s">
        <v>466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140</v>
      </c>
      <c r="AU332" s="19" t="s">
        <v>86</v>
      </c>
    </row>
    <row r="333" s="2" customFormat="1">
      <c r="A333" s="40"/>
      <c r="B333" s="41"/>
      <c r="C333" s="42"/>
      <c r="D333" s="219" t="s">
        <v>142</v>
      </c>
      <c r="E333" s="42"/>
      <c r="F333" s="226" t="s">
        <v>467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142</v>
      </c>
      <c r="AU333" s="19" t="s">
        <v>86</v>
      </c>
    </row>
    <row r="334" s="2" customFormat="1" ht="16.5" customHeight="1">
      <c r="A334" s="40"/>
      <c r="B334" s="41"/>
      <c r="C334" s="206" t="s">
        <v>468</v>
      </c>
      <c r="D334" s="206" t="s">
        <v>131</v>
      </c>
      <c r="E334" s="207" t="s">
        <v>469</v>
      </c>
      <c r="F334" s="208" t="s">
        <v>470</v>
      </c>
      <c r="G334" s="209" t="s">
        <v>175</v>
      </c>
      <c r="H334" s="210">
        <v>4.8719999999999999</v>
      </c>
      <c r="I334" s="211"/>
      <c r="J334" s="212">
        <f>ROUND(I334*H334,2)</f>
        <v>0</v>
      </c>
      <c r="K334" s="208" t="s">
        <v>135</v>
      </c>
      <c r="L334" s="46"/>
      <c r="M334" s="213" t="s">
        <v>21</v>
      </c>
      <c r="N334" s="214" t="s">
        <v>47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136</v>
      </c>
      <c r="AT334" s="217" t="s">
        <v>131</v>
      </c>
      <c r="AU334" s="217" t="s">
        <v>86</v>
      </c>
      <c r="AY334" s="19" t="s">
        <v>128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84</v>
      </c>
      <c r="BK334" s="218">
        <f>ROUND(I334*H334,2)</f>
        <v>0</v>
      </c>
      <c r="BL334" s="19" t="s">
        <v>136</v>
      </c>
      <c r="BM334" s="217" t="s">
        <v>471</v>
      </c>
    </row>
    <row r="335" s="2" customFormat="1">
      <c r="A335" s="40"/>
      <c r="B335" s="41"/>
      <c r="C335" s="42"/>
      <c r="D335" s="219" t="s">
        <v>138</v>
      </c>
      <c r="E335" s="42"/>
      <c r="F335" s="220" t="s">
        <v>472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138</v>
      </c>
      <c r="AU335" s="19" t="s">
        <v>86</v>
      </c>
    </row>
    <row r="336" s="2" customFormat="1">
      <c r="A336" s="40"/>
      <c r="B336" s="41"/>
      <c r="C336" s="42"/>
      <c r="D336" s="224" t="s">
        <v>140</v>
      </c>
      <c r="E336" s="42"/>
      <c r="F336" s="225" t="s">
        <v>473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140</v>
      </c>
      <c r="AU336" s="19" t="s">
        <v>86</v>
      </c>
    </row>
    <row r="337" s="12" customFormat="1" ht="25.92" customHeight="1">
      <c r="A337" s="12"/>
      <c r="B337" s="190"/>
      <c r="C337" s="191"/>
      <c r="D337" s="192" t="s">
        <v>75</v>
      </c>
      <c r="E337" s="193" t="s">
        <v>474</v>
      </c>
      <c r="F337" s="193" t="s">
        <v>475</v>
      </c>
      <c r="G337" s="191"/>
      <c r="H337" s="191"/>
      <c r="I337" s="194"/>
      <c r="J337" s="195">
        <f>BK337</f>
        <v>0</v>
      </c>
      <c r="K337" s="191"/>
      <c r="L337" s="196"/>
      <c r="M337" s="197"/>
      <c r="N337" s="198"/>
      <c r="O337" s="198"/>
      <c r="P337" s="199">
        <f>P338+P356+P368</f>
        <v>0</v>
      </c>
      <c r="Q337" s="198"/>
      <c r="R337" s="199">
        <f>R338+R356+R368</f>
        <v>3.2097897199999998</v>
      </c>
      <c r="S337" s="198"/>
      <c r="T337" s="200">
        <f>T338+T356+T368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1" t="s">
        <v>86</v>
      </c>
      <c r="AT337" s="202" t="s">
        <v>75</v>
      </c>
      <c r="AU337" s="202" t="s">
        <v>76</v>
      </c>
      <c r="AY337" s="201" t="s">
        <v>128</v>
      </c>
      <c r="BK337" s="203">
        <f>BK338+BK356+BK368</f>
        <v>0</v>
      </c>
    </row>
    <row r="338" s="12" customFormat="1" ht="22.8" customHeight="1">
      <c r="A338" s="12"/>
      <c r="B338" s="190"/>
      <c r="C338" s="191"/>
      <c r="D338" s="192" t="s">
        <v>75</v>
      </c>
      <c r="E338" s="204" t="s">
        <v>476</v>
      </c>
      <c r="F338" s="204" t="s">
        <v>477</v>
      </c>
      <c r="G338" s="191"/>
      <c r="H338" s="191"/>
      <c r="I338" s="194"/>
      <c r="J338" s="205">
        <f>BK338</f>
        <v>0</v>
      </c>
      <c r="K338" s="191"/>
      <c r="L338" s="196"/>
      <c r="M338" s="197"/>
      <c r="N338" s="198"/>
      <c r="O338" s="198"/>
      <c r="P338" s="199">
        <f>SUM(P339:P355)</f>
        <v>0</v>
      </c>
      <c r="Q338" s="198"/>
      <c r="R338" s="199">
        <f>SUM(R339:R355)</f>
        <v>0.15828</v>
      </c>
      <c r="S338" s="198"/>
      <c r="T338" s="200">
        <f>SUM(T339:T355)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1" t="s">
        <v>86</v>
      </c>
      <c r="AT338" s="202" t="s">
        <v>75</v>
      </c>
      <c r="AU338" s="202" t="s">
        <v>84</v>
      </c>
      <c r="AY338" s="201" t="s">
        <v>128</v>
      </c>
      <c r="BK338" s="203">
        <f>SUM(BK339:BK355)</f>
        <v>0</v>
      </c>
    </row>
    <row r="339" s="2" customFormat="1" ht="16.5" customHeight="1">
      <c r="A339" s="40"/>
      <c r="B339" s="41"/>
      <c r="C339" s="206" t="s">
        <v>478</v>
      </c>
      <c r="D339" s="206" t="s">
        <v>131</v>
      </c>
      <c r="E339" s="207" t="s">
        <v>479</v>
      </c>
      <c r="F339" s="208" t="s">
        <v>480</v>
      </c>
      <c r="G339" s="209" t="s">
        <v>162</v>
      </c>
      <c r="H339" s="210">
        <v>5.2199999999999998</v>
      </c>
      <c r="I339" s="211"/>
      <c r="J339" s="212">
        <f>ROUND(I339*H339,2)</f>
        <v>0</v>
      </c>
      <c r="K339" s="208" t="s">
        <v>135</v>
      </c>
      <c r="L339" s="46"/>
      <c r="M339" s="213" t="s">
        <v>21</v>
      </c>
      <c r="N339" s="214" t="s">
        <v>47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251</v>
      </c>
      <c r="AT339" s="217" t="s">
        <v>131</v>
      </c>
      <c r="AU339" s="217" t="s">
        <v>86</v>
      </c>
      <c r="AY339" s="19" t="s">
        <v>128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84</v>
      </c>
      <c r="BK339" s="218">
        <f>ROUND(I339*H339,2)</f>
        <v>0</v>
      </c>
      <c r="BL339" s="19" t="s">
        <v>251</v>
      </c>
      <c r="BM339" s="217" t="s">
        <v>481</v>
      </c>
    </row>
    <row r="340" s="2" customFormat="1">
      <c r="A340" s="40"/>
      <c r="B340" s="41"/>
      <c r="C340" s="42"/>
      <c r="D340" s="219" t="s">
        <v>138</v>
      </c>
      <c r="E340" s="42"/>
      <c r="F340" s="220" t="s">
        <v>482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138</v>
      </c>
      <c r="AU340" s="19" t="s">
        <v>86</v>
      </c>
    </row>
    <row r="341" s="2" customFormat="1">
      <c r="A341" s="40"/>
      <c r="B341" s="41"/>
      <c r="C341" s="42"/>
      <c r="D341" s="224" t="s">
        <v>140</v>
      </c>
      <c r="E341" s="42"/>
      <c r="F341" s="225" t="s">
        <v>483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140</v>
      </c>
      <c r="AU341" s="19" t="s">
        <v>86</v>
      </c>
    </row>
    <row r="342" s="13" customFormat="1">
      <c r="A342" s="13"/>
      <c r="B342" s="227"/>
      <c r="C342" s="228"/>
      <c r="D342" s="219" t="s">
        <v>144</v>
      </c>
      <c r="E342" s="229" t="s">
        <v>21</v>
      </c>
      <c r="F342" s="230" t="s">
        <v>484</v>
      </c>
      <c r="G342" s="228"/>
      <c r="H342" s="231">
        <v>5.2199999999999998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144</v>
      </c>
      <c r="AU342" s="237" t="s">
        <v>86</v>
      </c>
      <c r="AV342" s="13" t="s">
        <v>86</v>
      </c>
      <c r="AW342" s="13" t="s">
        <v>38</v>
      </c>
      <c r="AX342" s="13" t="s">
        <v>84</v>
      </c>
      <c r="AY342" s="237" t="s">
        <v>128</v>
      </c>
    </row>
    <row r="343" s="2" customFormat="1" ht="16.5" customHeight="1">
      <c r="A343" s="40"/>
      <c r="B343" s="41"/>
      <c r="C343" s="206" t="s">
        <v>485</v>
      </c>
      <c r="D343" s="206" t="s">
        <v>131</v>
      </c>
      <c r="E343" s="207" t="s">
        <v>486</v>
      </c>
      <c r="F343" s="208" t="s">
        <v>487</v>
      </c>
      <c r="G343" s="209" t="s">
        <v>162</v>
      </c>
      <c r="H343" s="210">
        <v>100.3</v>
      </c>
      <c r="I343" s="211"/>
      <c r="J343" s="212">
        <f>ROUND(I343*H343,2)</f>
        <v>0</v>
      </c>
      <c r="K343" s="208" t="s">
        <v>135</v>
      </c>
      <c r="L343" s="46"/>
      <c r="M343" s="213" t="s">
        <v>21</v>
      </c>
      <c r="N343" s="214" t="s">
        <v>47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251</v>
      </c>
      <c r="AT343" s="217" t="s">
        <v>131</v>
      </c>
      <c r="AU343" s="217" t="s">
        <v>86</v>
      </c>
      <c r="AY343" s="19" t="s">
        <v>128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84</v>
      </c>
      <c r="BK343" s="218">
        <f>ROUND(I343*H343,2)</f>
        <v>0</v>
      </c>
      <c r="BL343" s="19" t="s">
        <v>251</v>
      </c>
      <c r="BM343" s="217" t="s">
        <v>488</v>
      </c>
    </row>
    <row r="344" s="2" customFormat="1">
      <c r="A344" s="40"/>
      <c r="B344" s="41"/>
      <c r="C344" s="42"/>
      <c r="D344" s="219" t="s">
        <v>138</v>
      </c>
      <c r="E344" s="42"/>
      <c r="F344" s="220" t="s">
        <v>489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138</v>
      </c>
      <c r="AU344" s="19" t="s">
        <v>86</v>
      </c>
    </row>
    <row r="345" s="2" customFormat="1">
      <c r="A345" s="40"/>
      <c r="B345" s="41"/>
      <c r="C345" s="42"/>
      <c r="D345" s="224" t="s">
        <v>140</v>
      </c>
      <c r="E345" s="42"/>
      <c r="F345" s="225" t="s">
        <v>490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140</v>
      </c>
      <c r="AU345" s="19" t="s">
        <v>86</v>
      </c>
    </row>
    <row r="346" s="13" customFormat="1">
      <c r="A346" s="13"/>
      <c r="B346" s="227"/>
      <c r="C346" s="228"/>
      <c r="D346" s="219" t="s">
        <v>144</v>
      </c>
      <c r="E346" s="229" t="s">
        <v>21</v>
      </c>
      <c r="F346" s="230" t="s">
        <v>491</v>
      </c>
      <c r="G346" s="228"/>
      <c r="H346" s="231">
        <v>100.3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144</v>
      </c>
      <c r="AU346" s="237" t="s">
        <v>86</v>
      </c>
      <c r="AV346" s="13" t="s">
        <v>86</v>
      </c>
      <c r="AW346" s="13" t="s">
        <v>38</v>
      </c>
      <c r="AX346" s="13" t="s">
        <v>84</v>
      </c>
      <c r="AY346" s="237" t="s">
        <v>128</v>
      </c>
    </row>
    <row r="347" s="2" customFormat="1" ht="16.5" customHeight="1">
      <c r="A347" s="40"/>
      <c r="B347" s="41"/>
      <c r="C347" s="260" t="s">
        <v>492</v>
      </c>
      <c r="D347" s="260" t="s">
        <v>269</v>
      </c>
      <c r="E347" s="261" t="s">
        <v>493</v>
      </c>
      <c r="F347" s="262" t="s">
        <v>494</v>
      </c>
      <c r="G347" s="263" t="s">
        <v>495</v>
      </c>
      <c r="H347" s="264">
        <v>158.28</v>
      </c>
      <c r="I347" s="265"/>
      <c r="J347" s="266">
        <f>ROUND(I347*H347,2)</f>
        <v>0</v>
      </c>
      <c r="K347" s="262" t="s">
        <v>135</v>
      </c>
      <c r="L347" s="267"/>
      <c r="M347" s="268" t="s">
        <v>21</v>
      </c>
      <c r="N347" s="269" t="s">
        <v>47</v>
      </c>
      <c r="O347" s="86"/>
      <c r="P347" s="215">
        <f>O347*H347</f>
        <v>0</v>
      </c>
      <c r="Q347" s="215">
        <v>0.001</v>
      </c>
      <c r="R347" s="215">
        <f>Q347*H347</f>
        <v>0.15828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370</v>
      </c>
      <c r="AT347" s="217" t="s">
        <v>269</v>
      </c>
      <c r="AU347" s="217" t="s">
        <v>86</v>
      </c>
      <c r="AY347" s="19" t="s">
        <v>128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84</v>
      </c>
      <c r="BK347" s="218">
        <f>ROUND(I347*H347,2)</f>
        <v>0</v>
      </c>
      <c r="BL347" s="19" t="s">
        <v>251</v>
      </c>
      <c r="BM347" s="217" t="s">
        <v>496</v>
      </c>
    </row>
    <row r="348" s="2" customFormat="1">
      <c r="A348" s="40"/>
      <c r="B348" s="41"/>
      <c r="C348" s="42"/>
      <c r="D348" s="219" t="s">
        <v>138</v>
      </c>
      <c r="E348" s="42"/>
      <c r="F348" s="220" t="s">
        <v>494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138</v>
      </c>
      <c r="AU348" s="19" t="s">
        <v>86</v>
      </c>
    </row>
    <row r="349" s="2" customFormat="1">
      <c r="A349" s="40"/>
      <c r="B349" s="41"/>
      <c r="C349" s="42"/>
      <c r="D349" s="219" t="s">
        <v>142</v>
      </c>
      <c r="E349" s="42"/>
      <c r="F349" s="226" t="s">
        <v>497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142</v>
      </c>
      <c r="AU349" s="19" t="s">
        <v>86</v>
      </c>
    </row>
    <row r="350" s="13" customFormat="1">
      <c r="A350" s="13"/>
      <c r="B350" s="227"/>
      <c r="C350" s="228"/>
      <c r="D350" s="219" t="s">
        <v>144</v>
      </c>
      <c r="E350" s="229" t="s">
        <v>21</v>
      </c>
      <c r="F350" s="230" t="s">
        <v>498</v>
      </c>
      <c r="G350" s="228"/>
      <c r="H350" s="231">
        <v>7.8300000000000001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144</v>
      </c>
      <c r="AU350" s="237" t="s">
        <v>86</v>
      </c>
      <c r="AV350" s="13" t="s">
        <v>86</v>
      </c>
      <c r="AW350" s="13" t="s">
        <v>38</v>
      </c>
      <c r="AX350" s="13" t="s">
        <v>76</v>
      </c>
      <c r="AY350" s="237" t="s">
        <v>128</v>
      </c>
    </row>
    <row r="351" s="13" customFormat="1">
      <c r="A351" s="13"/>
      <c r="B351" s="227"/>
      <c r="C351" s="228"/>
      <c r="D351" s="219" t="s">
        <v>144</v>
      </c>
      <c r="E351" s="229" t="s">
        <v>21</v>
      </c>
      <c r="F351" s="230" t="s">
        <v>499</v>
      </c>
      <c r="G351" s="228"/>
      <c r="H351" s="231">
        <v>150.44999999999999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144</v>
      </c>
      <c r="AU351" s="237" t="s">
        <v>86</v>
      </c>
      <c r="AV351" s="13" t="s">
        <v>86</v>
      </c>
      <c r="AW351" s="13" t="s">
        <v>38</v>
      </c>
      <c r="AX351" s="13" t="s">
        <v>76</v>
      </c>
      <c r="AY351" s="237" t="s">
        <v>128</v>
      </c>
    </row>
    <row r="352" s="15" customFormat="1">
      <c r="A352" s="15"/>
      <c r="B352" s="249"/>
      <c r="C352" s="250"/>
      <c r="D352" s="219" t="s">
        <v>144</v>
      </c>
      <c r="E352" s="251" t="s">
        <v>21</v>
      </c>
      <c r="F352" s="252" t="s">
        <v>159</v>
      </c>
      <c r="G352" s="250"/>
      <c r="H352" s="253">
        <v>158.28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9" t="s">
        <v>144</v>
      </c>
      <c r="AU352" s="259" t="s">
        <v>86</v>
      </c>
      <c r="AV352" s="15" t="s">
        <v>136</v>
      </c>
      <c r="AW352" s="15" t="s">
        <v>38</v>
      </c>
      <c r="AX352" s="15" t="s">
        <v>84</v>
      </c>
      <c r="AY352" s="259" t="s">
        <v>128</v>
      </c>
    </row>
    <row r="353" s="2" customFormat="1" ht="24" customHeight="1">
      <c r="A353" s="40"/>
      <c r="B353" s="41"/>
      <c r="C353" s="206" t="s">
        <v>500</v>
      </c>
      <c r="D353" s="206" t="s">
        <v>131</v>
      </c>
      <c r="E353" s="207" t="s">
        <v>501</v>
      </c>
      <c r="F353" s="208" t="s">
        <v>502</v>
      </c>
      <c r="G353" s="209" t="s">
        <v>175</v>
      </c>
      <c r="H353" s="210">
        <v>0.158</v>
      </c>
      <c r="I353" s="211"/>
      <c r="J353" s="212">
        <f>ROUND(I353*H353,2)</f>
        <v>0</v>
      </c>
      <c r="K353" s="208" t="s">
        <v>135</v>
      </c>
      <c r="L353" s="46"/>
      <c r="M353" s="213" t="s">
        <v>21</v>
      </c>
      <c r="N353" s="214" t="s">
        <v>47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251</v>
      </c>
      <c r="AT353" s="217" t="s">
        <v>131</v>
      </c>
      <c r="AU353" s="217" t="s">
        <v>86</v>
      </c>
      <c r="AY353" s="19" t="s">
        <v>128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84</v>
      </c>
      <c r="BK353" s="218">
        <f>ROUND(I353*H353,2)</f>
        <v>0</v>
      </c>
      <c r="BL353" s="19" t="s">
        <v>251</v>
      </c>
      <c r="BM353" s="217" t="s">
        <v>503</v>
      </c>
    </row>
    <row r="354" s="2" customFormat="1">
      <c r="A354" s="40"/>
      <c r="B354" s="41"/>
      <c r="C354" s="42"/>
      <c r="D354" s="219" t="s">
        <v>138</v>
      </c>
      <c r="E354" s="42"/>
      <c r="F354" s="220" t="s">
        <v>504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138</v>
      </c>
      <c r="AU354" s="19" t="s">
        <v>86</v>
      </c>
    </row>
    <row r="355" s="2" customFormat="1">
      <c r="A355" s="40"/>
      <c r="B355" s="41"/>
      <c r="C355" s="42"/>
      <c r="D355" s="224" t="s">
        <v>140</v>
      </c>
      <c r="E355" s="42"/>
      <c r="F355" s="225" t="s">
        <v>505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140</v>
      </c>
      <c r="AU355" s="19" t="s">
        <v>86</v>
      </c>
    </row>
    <row r="356" s="12" customFormat="1" ht="22.8" customHeight="1">
      <c r="A356" s="12"/>
      <c r="B356" s="190"/>
      <c r="C356" s="191"/>
      <c r="D356" s="192" t="s">
        <v>75</v>
      </c>
      <c r="E356" s="204" t="s">
        <v>506</v>
      </c>
      <c r="F356" s="204" t="s">
        <v>507</v>
      </c>
      <c r="G356" s="191"/>
      <c r="H356" s="191"/>
      <c r="I356" s="194"/>
      <c r="J356" s="205">
        <f>BK356</f>
        <v>0</v>
      </c>
      <c r="K356" s="191"/>
      <c r="L356" s="196"/>
      <c r="M356" s="197"/>
      <c r="N356" s="198"/>
      <c r="O356" s="198"/>
      <c r="P356" s="199">
        <f>SUM(P357:P367)</f>
        <v>0</v>
      </c>
      <c r="Q356" s="198"/>
      <c r="R356" s="199">
        <f>SUM(R357:R367)</f>
        <v>0.21808352</v>
      </c>
      <c r="S356" s="198"/>
      <c r="T356" s="200">
        <f>SUM(T357:T367)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1" t="s">
        <v>86</v>
      </c>
      <c r="AT356" s="202" t="s">
        <v>75</v>
      </c>
      <c r="AU356" s="202" t="s">
        <v>84</v>
      </c>
      <c r="AY356" s="201" t="s">
        <v>128</v>
      </c>
      <c r="BK356" s="203">
        <f>SUM(BK357:BK367)</f>
        <v>0</v>
      </c>
    </row>
    <row r="357" s="2" customFormat="1" ht="16.5" customHeight="1">
      <c r="A357" s="40"/>
      <c r="B357" s="41"/>
      <c r="C357" s="206" t="s">
        <v>508</v>
      </c>
      <c r="D357" s="206" t="s">
        <v>131</v>
      </c>
      <c r="E357" s="207" t="s">
        <v>509</v>
      </c>
      <c r="F357" s="208" t="s">
        <v>510</v>
      </c>
      <c r="G357" s="209" t="s">
        <v>218</v>
      </c>
      <c r="H357" s="210">
        <v>1</v>
      </c>
      <c r="I357" s="211"/>
      <c r="J357" s="212">
        <f>ROUND(I357*H357,2)</f>
        <v>0</v>
      </c>
      <c r="K357" s="208" t="s">
        <v>135</v>
      </c>
      <c r="L357" s="46"/>
      <c r="M357" s="213" t="s">
        <v>21</v>
      </c>
      <c r="N357" s="214" t="s">
        <v>47</v>
      </c>
      <c r="O357" s="86"/>
      <c r="P357" s="215">
        <f>O357*H357</f>
        <v>0</v>
      </c>
      <c r="Q357" s="215">
        <v>0.00080999999999999996</v>
      </c>
      <c r="R357" s="215">
        <f>Q357*H357</f>
        <v>0.00080999999999999996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251</v>
      </c>
      <c r="AT357" s="217" t="s">
        <v>131</v>
      </c>
      <c r="AU357" s="217" t="s">
        <v>86</v>
      </c>
      <c r="AY357" s="19" t="s">
        <v>128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84</v>
      </c>
      <c r="BK357" s="218">
        <f>ROUND(I357*H357,2)</f>
        <v>0</v>
      </c>
      <c r="BL357" s="19" t="s">
        <v>251</v>
      </c>
      <c r="BM357" s="217" t="s">
        <v>511</v>
      </c>
    </row>
    <row r="358" s="2" customFormat="1">
      <c r="A358" s="40"/>
      <c r="B358" s="41"/>
      <c r="C358" s="42"/>
      <c r="D358" s="219" t="s">
        <v>138</v>
      </c>
      <c r="E358" s="42"/>
      <c r="F358" s="220" t="s">
        <v>512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138</v>
      </c>
      <c r="AU358" s="19" t="s">
        <v>86</v>
      </c>
    </row>
    <row r="359" s="2" customFormat="1">
      <c r="A359" s="40"/>
      <c r="B359" s="41"/>
      <c r="C359" s="42"/>
      <c r="D359" s="224" t="s">
        <v>140</v>
      </c>
      <c r="E359" s="42"/>
      <c r="F359" s="225" t="s">
        <v>513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140</v>
      </c>
      <c r="AU359" s="19" t="s">
        <v>86</v>
      </c>
    </row>
    <row r="360" s="13" customFormat="1">
      <c r="A360" s="13"/>
      <c r="B360" s="227"/>
      <c r="C360" s="228"/>
      <c r="D360" s="219" t="s">
        <v>144</v>
      </c>
      <c r="E360" s="229" t="s">
        <v>21</v>
      </c>
      <c r="F360" s="230" t="s">
        <v>514</v>
      </c>
      <c r="G360" s="228"/>
      <c r="H360" s="231">
        <v>1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144</v>
      </c>
      <c r="AU360" s="237" t="s">
        <v>86</v>
      </c>
      <c r="AV360" s="13" t="s">
        <v>86</v>
      </c>
      <c r="AW360" s="13" t="s">
        <v>38</v>
      </c>
      <c r="AX360" s="13" t="s">
        <v>84</v>
      </c>
      <c r="AY360" s="237" t="s">
        <v>128</v>
      </c>
    </row>
    <row r="361" s="2" customFormat="1" ht="16.5" customHeight="1">
      <c r="A361" s="40"/>
      <c r="B361" s="41"/>
      <c r="C361" s="260" t="s">
        <v>515</v>
      </c>
      <c r="D361" s="260" t="s">
        <v>269</v>
      </c>
      <c r="E361" s="261" t="s">
        <v>516</v>
      </c>
      <c r="F361" s="262" t="s">
        <v>517</v>
      </c>
      <c r="G361" s="263" t="s">
        <v>162</v>
      </c>
      <c r="H361" s="264">
        <v>9.0380000000000003</v>
      </c>
      <c r="I361" s="265"/>
      <c r="J361" s="266">
        <f>ROUND(I361*H361,2)</f>
        <v>0</v>
      </c>
      <c r="K361" s="262" t="s">
        <v>21</v>
      </c>
      <c r="L361" s="267"/>
      <c r="M361" s="268" t="s">
        <v>21</v>
      </c>
      <c r="N361" s="269" t="s">
        <v>47</v>
      </c>
      <c r="O361" s="86"/>
      <c r="P361" s="215">
        <f>O361*H361</f>
        <v>0</v>
      </c>
      <c r="Q361" s="215">
        <v>0.024039999999999999</v>
      </c>
      <c r="R361" s="215">
        <f>Q361*H361</f>
        <v>0.21727352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370</v>
      </c>
      <c r="AT361" s="217" t="s">
        <v>269</v>
      </c>
      <c r="AU361" s="217" t="s">
        <v>86</v>
      </c>
      <c r="AY361" s="19" t="s">
        <v>128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84</v>
      </c>
      <c r="BK361" s="218">
        <f>ROUND(I361*H361,2)</f>
        <v>0</v>
      </c>
      <c r="BL361" s="19" t="s">
        <v>251</v>
      </c>
      <c r="BM361" s="217" t="s">
        <v>518</v>
      </c>
    </row>
    <row r="362" s="2" customFormat="1">
      <c r="A362" s="40"/>
      <c r="B362" s="41"/>
      <c r="C362" s="42"/>
      <c r="D362" s="219" t="s">
        <v>138</v>
      </c>
      <c r="E362" s="42"/>
      <c r="F362" s="220" t="s">
        <v>517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138</v>
      </c>
      <c r="AU362" s="19" t="s">
        <v>86</v>
      </c>
    </row>
    <row r="363" s="13" customFormat="1">
      <c r="A363" s="13"/>
      <c r="B363" s="227"/>
      <c r="C363" s="228"/>
      <c r="D363" s="219" t="s">
        <v>144</v>
      </c>
      <c r="E363" s="229" t="s">
        <v>21</v>
      </c>
      <c r="F363" s="230" t="s">
        <v>519</v>
      </c>
      <c r="G363" s="228"/>
      <c r="H363" s="231">
        <v>4.3659999999999997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144</v>
      </c>
      <c r="AU363" s="237" t="s">
        <v>86</v>
      </c>
      <c r="AV363" s="13" t="s">
        <v>86</v>
      </c>
      <c r="AW363" s="13" t="s">
        <v>38</v>
      </c>
      <c r="AX363" s="13" t="s">
        <v>84</v>
      </c>
      <c r="AY363" s="237" t="s">
        <v>128</v>
      </c>
    </row>
    <row r="364" s="13" customFormat="1">
      <c r="A364" s="13"/>
      <c r="B364" s="227"/>
      <c r="C364" s="228"/>
      <c r="D364" s="219" t="s">
        <v>144</v>
      </c>
      <c r="E364" s="228"/>
      <c r="F364" s="230" t="s">
        <v>520</v>
      </c>
      <c r="G364" s="228"/>
      <c r="H364" s="231">
        <v>9.0380000000000003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144</v>
      </c>
      <c r="AU364" s="237" t="s">
        <v>86</v>
      </c>
      <c r="AV364" s="13" t="s">
        <v>86</v>
      </c>
      <c r="AW364" s="13" t="s">
        <v>4</v>
      </c>
      <c r="AX364" s="13" t="s">
        <v>84</v>
      </c>
      <c r="AY364" s="237" t="s">
        <v>128</v>
      </c>
    </row>
    <row r="365" s="2" customFormat="1" ht="24" customHeight="1">
      <c r="A365" s="40"/>
      <c r="B365" s="41"/>
      <c r="C365" s="206" t="s">
        <v>521</v>
      </c>
      <c r="D365" s="206" t="s">
        <v>131</v>
      </c>
      <c r="E365" s="207" t="s">
        <v>522</v>
      </c>
      <c r="F365" s="208" t="s">
        <v>523</v>
      </c>
      <c r="G365" s="209" t="s">
        <v>175</v>
      </c>
      <c r="H365" s="210">
        <v>0.218</v>
      </c>
      <c r="I365" s="211"/>
      <c r="J365" s="212">
        <f>ROUND(I365*H365,2)</f>
        <v>0</v>
      </c>
      <c r="K365" s="208" t="s">
        <v>135</v>
      </c>
      <c r="L365" s="46"/>
      <c r="M365" s="213" t="s">
        <v>21</v>
      </c>
      <c r="N365" s="214" t="s">
        <v>47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251</v>
      </c>
      <c r="AT365" s="217" t="s">
        <v>131</v>
      </c>
      <c r="AU365" s="217" t="s">
        <v>86</v>
      </c>
      <c r="AY365" s="19" t="s">
        <v>128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84</v>
      </c>
      <c r="BK365" s="218">
        <f>ROUND(I365*H365,2)</f>
        <v>0</v>
      </c>
      <c r="BL365" s="19" t="s">
        <v>251</v>
      </c>
      <c r="BM365" s="217" t="s">
        <v>524</v>
      </c>
    </row>
    <row r="366" s="2" customFormat="1">
      <c r="A366" s="40"/>
      <c r="B366" s="41"/>
      <c r="C366" s="42"/>
      <c r="D366" s="219" t="s">
        <v>138</v>
      </c>
      <c r="E366" s="42"/>
      <c r="F366" s="220" t="s">
        <v>525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138</v>
      </c>
      <c r="AU366" s="19" t="s">
        <v>86</v>
      </c>
    </row>
    <row r="367" s="2" customFormat="1">
      <c r="A367" s="40"/>
      <c r="B367" s="41"/>
      <c r="C367" s="42"/>
      <c r="D367" s="224" t="s">
        <v>140</v>
      </c>
      <c r="E367" s="42"/>
      <c r="F367" s="225" t="s">
        <v>526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140</v>
      </c>
      <c r="AU367" s="19" t="s">
        <v>86</v>
      </c>
    </row>
    <row r="368" s="12" customFormat="1" ht="22.8" customHeight="1">
      <c r="A368" s="12"/>
      <c r="B368" s="190"/>
      <c r="C368" s="191"/>
      <c r="D368" s="192" t="s">
        <v>75</v>
      </c>
      <c r="E368" s="204" t="s">
        <v>527</v>
      </c>
      <c r="F368" s="204" t="s">
        <v>528</v>
      </c>
      <c r="G368" s="191"/>
      <c r="H368" s="191"/>
      <c r="I368" s="194"/>
      <c r="J368" s="205">
        <f>BK368</f>
        <v>0</v>
      </c>
      <c r="K368" s="191"/>
      <c r="L368" s="196"/>
      <c r="M368" s="197"/>
      <c r="N368" s="198"/>
      <c r="O368" s="198"/>
      <c r="P368" s="199">
        <f>SUM(P369:P530)</f>
        <v>0</v>
      </c>
      <c r="Q368" s="198"/>
      <c r="R368" s="199">
        <f>SUM(R369:R530)</f>
        <v>2.8334261999999999</v>
      </c>
      <c r="S368" s="198"/>
      <c r="T368" s="200">
        <f>SUM(T369:T530)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1" t="s">
        <v>86</v>
      </c>
      <c r="AT368" s="202" t="s">
        <v>75</v>
      </c>
      <c r="AU368" s="202" t="s">
        <v>84</v>
      </c>
      <c r="AY368" s="201" t="s">
        <v>128</v>
      </c>
      <c r="BK368" s="203">
        <f>SUM(BK369:BK530)</f>
        <v>0</v>
      </c>
    </row>
    <row r="369" s="2" customFormat="1" ht="16.5" customHeight="1">
      <c r="A369" s="40"/>
      <c r="B369" s="41"/>
      <c r="C369" s="206" t="s">
        <v>529</v>
      </c>
      <c r="D369" s="206" t="s">
        <v>131</v>
      </c>
      <c r="E369" s="207" t="s">
        <v>530</v>
      </c>
      <c r="F369" s="208" t="s">
        <v>531</v>
      </c>
      <c r="G369" s="209" t="s">
        <v>162</v>
      </c>
      <c r="H369" s="210">
        <v>3.323</v>
      </c>
      <c r="I369" s="211"/>
      <c r="J369" s="212">
        <f>ROUND(I369*H369,2)</f>
        <v>0</v>
      </c>
      <c r="K369" s="208" t="s">
        <v>135</v>
      </c>
      <c r="L369" s="46"/>
      <c r="M369" s="213" t="s">
        <v>21</v>
      </c>
      <c r="N369" s="214" t="s">
        <v>47</v>
      </c>
      <c r="O369" s="86"/>
      <c r="P369" s="215">
        <f>O369*H369</f>
        <v>0</v>
      </c>
      <c r="Q369" s="215">
        <v>5.0000000000000002E-05</v>
      </c>
      <c r="R369" s="215">
        <f>Q369*H369</f>
        <v>0.00016615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251</v>
      </c>
      <c r="AT369" s="217" t="s">
        <v>131</v>
      </c>
      <c r="AU369" s="217" t="s">
        <v>86</v>
      </c>
      <c r="AY369" s="19" t="s">
        <v>128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84</v>
      </c>
      <c r="BK369" s="218">
        <f>ROUND(I369*H369,2)</f>
        <v>0</v>
      </c>
      <c r="BL369" s="19" t="s">
        <v>251</v>
      </c>
      <c r="BM369" s="217" t="s">
        <v>532</v>
      </c>
    </row>
    <row r="370" s="2" customFormat="1">
      <c r="A370" s="40"/>
      <c r="B370" s="41"/>
      <c r="C370" s="42"/>
      <c r="D370" s="219" t="s">
        <v>138</v>
      </c>
      <c r="E370" s="42"/>
      <c r="F370" s="220" t="s">
        <v>533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138</v>
      </c>
      <c r="AU370" s="19" t="s">
        <v>86</v>
      </c>
    </row>
    <row r="371" s="2" customFormat="1">
      <c r="A371" s="40"/>
      <c r="B371" s="41"/>
      <c r="C371" s="42"/>
      <c r="D371" s="224" t="s">
        <v>140</v>
      </c>
      <c r="E371" s="42"/>
      <c r="F371" s="225" t="s">
        <v>534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140</v>
      </c>
      <c r="AU371" s="19" t="s">
        <v>86</v>
      </c>
    </row>
    <row r="372" s="13" customFormat="1">
      <c r="A372" s="13"/>
      <c r="B372" s="227"/>
      <c r="C372" s="228"/>
      <c r="D372" s="219" t="s">
        <v>144</v>
      </c>
      <c r="E372" s="229" t="s">
        <v>21</v>
      </c>
      <c r="F372" s="230" t="s">
        <v>535</v>
      </c>
      <c r="G372" s="228"/>
      <c r="H372" s="231">
        <v>0.34300000000000003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144</v>
      </c>
      <c r="AU372" s="237" t="s">
        <v>86</v>
      </c>
      <c r="AV372" s="13" t="s">
        <v>86</v>
      </c>
      <c r="AW372" s="13" t="s">
        <v>38</v>
      </c>
      <c r="AX372" s="13" t="s">
        <v>76</v>
      </c>
      <c r="AY372" s="237" t="s">
        <v>128</v>
      </c>
    </row>
    <row r="373" s="13" customFormat="1">
      <c r="A373" s="13"/>
      <c r="B373" s="227"/>
      <c r="C373" s="228"/>
      <c r="D373" s="219" t="s">
        <v>144</v>
      </c>
      <c r="E373" s="229" t="s">
        <v>21</v>
      </c>
      <c r="F373" s="230" t="s">
        <v>536</v>
      </c>
      <c r="G373" s="228"/>
      <c r="H373" s="231">
        <v>1.04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144</v>
      </c>
      <c r="AU373" s="237" t="s">
        <v>86</v>
      </c>
      <c r="AV373" s="13" t="s">
        <v>86</v>
      </c>
      <c r="AW373" s="13" t="s">
        <v>38</v>
      </c>
      <c r="AX373" s="13" t="s">
        <v>76</v>
      </c>
      <c r="AY373" s="237" t="s">
        <v>128</v>
      </c>
    </row>
    <row r="374" s="13" customFormat="1">
      <c r="A374" s="13"/>
      <c r="B374" s="227"/>
      <c r="C374" s="228"/>
      <c r="D374" s="219" t="s">
        <v>144</v>
      </c>
      <c r="E374" s="229" t="s">
        <v>21</v>
      </c>
      <c r="F374" s="230" t="s">
        <v>537</v>
      </c>
      <c r="G374" s="228"/>
      <c r="H374" s="231">
        <v>0.11500000000000001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144</v>
      </c>
      <c r="AU374" s="237" t="s">
        <v>86</v>
      </c>
      <c r="AV374" s="13" t="s">
        <v>86</v>
      </c>
      <c r="AW374" s="13" t="s">
        <v>38</v>
      </c>
      <c r="AX374" s="13" t="s">
        <v>76</v>
      </c>
      <c r="AY374" s="237" t="s">
        <v>128</v>
      </c>
    </row>
    <row r="375" s="13" customFormat="1">
      <c r="A375" s="13"/>
      <c r="B375" s="227"/>
      <c r="C375" s="228"/>
      <c r="D375" s="219" t="s">
        <v>144</v>
      </c>
      <c r="E375" s="229" t="s">
        <v>21</v>
      </c>
      <c r="F375" s="230" t="s">
        <v>538</v>
      </c>
      <c r="G375" s="228"/>
      <c r="H375" s="231">
        <v>0.54000000000000004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144</v>
      </c>
      <c r="AU375" s="237" t="s">
        <v>86</v>
      </c>
      <c r="AV375" s="13" t="s">
        <v>86</v>
      </c>
      <c r="AW375" s="13" t="s">
        <v>38</v>
      </c>
      <c r="AX375" s="13" t="s">
        <v>76</v>
      </c>
      <c r="AY375" s="237" t="s">
        <v>128</v>
      </c>
    </row>
    <row r="376" s="13" customFormat="1">
      <c r="A376" s="13"/>
      <c r="B376" s="227"/>
      <c r="C376" s="228"/>
      <c r="D376" s="219" t="s">
        <v>144</v>
      </c>
      <c r="E376" s="229" t="s">
        <v>21</v>
      </c>
      <c r="F376" s="230" t="s">
        <v>539</v>
      </c>
      <c r="G376" s="228"/>
      <c r="H376" s="231">
        <v>0.094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144</v>
      </c>
      <c r="AU376" s="237" t="s">
        <v>86</v>
      </c>
      <c r="AV376" s="13" t="s">
        <v>86</v>
      </c>
      <c r="AW376" s="13" t="s">
        <v>38</v>
      </c>
      <c r="AX376" s="13" t="s">
        <v>76</v>
      </c>
      <c r="AY376" s="237" t="s">
        <v>128</v>
      </c>
    </row>
    <row r="377" s="14" customFormat="1">
      <c r="A377" s="14"/>
      <c r="B377" s="238"/>
      <c r="C377" s="239"/>
      <c r="D377" s="219" t="s">
        <v>144</v>
      </c>
      <c r="E377" s="240" t="s">
        <v>21</v>
      </c>
      <c r="F377" s="241" t="s">
        <v>540</v>
      </c>
      <c r="G377" s="239"/>
      <c r="H377" s="242">
        <v>2.1320000000000001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8" t="s">
        <v>144</v>
      </c>
      <c r="AU377" s="248" t="s">
        <v>86</v>
      </c>
      <c r="AV377" s="14" t="s">
        <v>129</v>
      </c>
      <c r="AW377" s="14" t="s">
        <v>38</v>
      </c>
      <c r="AX377" s="14" t="s">
        <v>76</v>
      </c>
      <c r="AY377" s="248" t="s">
        <v>128</v>
      </c>
    </row>
    <row r="378" s="13" customFormat="1">
      <c r="A378" s="13"/>
      <c r="B378" s="227"/>
      <c r="C378" s="228"/>
      <c r="D378" s="219" t="s">
        <v>144</v>
      </c>
      <c r="E378" s="229" t="s">
        <v>21</v>
      </c>
      <c r="F378" s="230" t="s">
        <v>541</v>
      </c>
      <c r="G378" s="228"/>
      <c r="H378" s="231">
        <v>0.88500000000000001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144</v>
      </c>
      <c r="AU378" s="237" t="s">
        <v>86</v>
      </c>
      <c r="AV378" s="13" t="s">
        <v>86</v>
      </c>
      <c r="AW378" s="13" t="s">
        <v>38</v>
      </c>
      <c r="AX378" s="13" t="s">
        <v>76</v>
      </c>
      <c r="AY378" s="237" t="s">
        <v>128</v>
      </c>
    </row>
    <row r="379" s="13" customFormat="1">
      <c r="A379" s="13"/>
      <c r="B379" s="227"/>
      <c r="C379" s="228"/>
      <c r="D379" s="219" t="s">
        <v>144</v>
      </c>
      <c r="E379" s="229" t="s">
        <v>21</v>
      </c>
      <c r="F379" s="230" t="s">
        <v>542</v>
      </c>
      <c r="G379" s="228"/>
      <c r="H379" s="231">
        <v>0.30599999999999999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144</v>
      </c>
      <c r="AU379" s="237" t="s">
        <v>86</v>
      </c>
      <c r="AV379" s="13" t="s">
        <v>86</v>
      </c>
      <c r="AW379" s="13" t="s">
        <v>38</v>
      </c>
      <c r="AX379" s="13" t="s">
        <v>76</v>
      </c>
      <c r="AY379" s="237" t="s">
        <v>128</v>
      </c>
    </row>
    <row r="380" s="14" customFormat="1">
      <c r="A380" s="14"/>
      <c r="B380" s="238"/>
      <c r="C380" s="239"/>
      <c r="D380" s="219" t="s">
        <v>144</v>
      </c>
      <c r="E380" s="240" t="s">
        <v>21</v>
      </c>
      <c r="F380" s="241" t="s">
        <v>288</v>
      </c>
      <c r="G380" s="239"/>
      <c r="H380" s="242">
        <v>1.1910000000000001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144</v>
      </c>
      <c r="AU380" s="248" t="s">
        <v>86</v>
      </c>
      <c r="AV380" s="14" t="s">
        <v>129</v>
      </c>
      <c r="AW380" s="14" t="s">
        <v>38</v>
      </c>
      <c r="AX380" s="14" t="s">
        <v>76</v>
      </c>
      <c r="AY380" s="248" t="s">
        <v>128</v>
      </c>
    </row>
    <row r="381" s="15" customFormat="1">
      <c r="A381" s="15"/>
      <c r="B381" s="249"/>
      <c r="C381" s="250"/>
      <c r="D381" s="219" t="s">
        <v>144</v>
      </c>
      <c r="E381" s="251" t="s">
        <v>21</v>
      </c>
      <c r="F381" s="252" t="s">
        <v>159</v>
      </c>
      <c r="G381" s="250"/>
      <c r="H381" s="253">
        <v>3.323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9" t="s">
        <v>144</v>
      </c>
      <c r="AU381" s="259" t="s">
        <v>86</v>
      </c>
      <c r="AV381" s="15" t="s">
        <v>136</v>
      </c>
      <c r="AW381" s="15" t="s">
        <v>38</v>
      </c>
      <c r="AX381" s="15" t="s">
        <v>84</v>
      </c>
      <c r="AY381" s="259" t="s">
        <v>128</v>
      </c>
    </row>
    <row r="382" s="2" customFormat="1" ht="16.5" customHeight="1">
      <c r="A382" s="40"/>
      <c r="B382" s="41"/>
      <c r="C382" s="260" t="s">
        <v>543</v>
      </c>
      <c r="D382" s="260" t="s">
        <v>269</v>
      </c>
      <c r="E382" s="261" t="s">
        <v>544</v>
      </c>
      <c r="F382" s="262" t="s">
        <v>545</v>
      </c>
      <c r="G382" s="263" t="s">
        <v>162</v>
      </c>
      <c r="H382" s="264">
        <v>3.323</v>
      </c>
      <c r="I382" s="265"/>
      <c r="J382" s="266">
        <f>ROUND(I382*H382,2)</f>
        <v>0</v>
      </c>
      <c r="K382" s="262" t="s">
        <v>135</v>
      </c>
      <c r="L382" s="267"/>
      <c r="M382" s="268" t="s">
        <v>21</v>
      </c>
      <c r="N382" s="269" t="s">
        <v>47</v>
      </c>
      <c r="O382" s="86"/>
      <c r="P382" s="215">
        <f>O382*H382</f>
        <v>0</v>
      </c>
      <c r="Q382" s="215">
        <v>0.040000000000000001</v>
      </c>
      <c r="R382" s="215">
        <f>Q382*H382</f>
        <v>0.13292000000000001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370</v>
      </c>
      <c r="AT382" s="217" t="s">
        <v>269</v>
      </c>
      <c r="AU382" s="217" t="s">
        <v>86</v>
      </c>
      <c r="AY382" s="19" t="s">
        <v>128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84</v>
      </c>
      <c r="BK382" s="218">
        <f>ROUND(I382*H382,2)</f>
        <v>0</v>
      </c>
      <c r="BL382" s="19" t="s">
        <v>251</v>
      </c>
      <c r="BM382" s="217" t="s">
        <v>546</v>
      </c>
    </row>
    <row r="383" s="2" customFormat="1">
      <c r="A383" s="40"/>
      <c r="B383" s="41"/>
      <c r="C383" s="42"/>
      <c r="D383" s="219" t="s">
        <v>138</v>
      </c>
      <c r="E383" s="42"/>
      <c r="F383" s="220" t="s">
        <v>545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138</v>
      </c>
      <c r="AU383" s="19" t="s">
        <v>86</v>
      </c>
    </row>
    <row r="384" s="2" customFormat="1">
      <c r="A384" s="40"/>
      <c r="B384" s="41"/>
      <c r="C384" s="42"/>
      <c r="D384" s="219" t="s">
        <v>142</v>
      </c>
      <c r="E384" s="42"/>
      <c r="F384" s="226" t="s">
        <v>547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142</v>
      </c>
      <c r="AU384" s="19" t="s">
        <v>86</v>
      </c>
    </row>
    <row r="385" s="2" customFormat="1" ht="16.5" customHeight="1">
      <c r="A385" s="40"/>
      <c r="B385" s="41"/>
      <c r="C385" s="206" t="s">
        <v>548</v>
      </c>
      <c r="D385" s="206" t="s">
        <v>131</v>
      </c>
      <c r="E385" s="207" t="s">
        <v>549</v>
      </c>
      <c r="F385" s="208" t="s">
        <v>550</v>
      </c>
      <c r="G385" s="209" t="s">
        <v>226</v>
      </c>
      <c r="H385" s="210">
        <v>6.5</v>
      </c>
      <c r="I385" s="211"/>
      <c r="J385" s="212">
        <f>ROUND(I385*H385,2)</f>
        <v>0</v>
      </c>
      <c r="K385" s="208" t="s">
        <v>135</v>
      </c>
      <c r="L385" s="46"/>
      <c r="M385" s="213" t="s">
        <v>21</v>
      </c>
      <c r="N385" s="214" t="s">
        <v>47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251</v>
      </c>
      <c r="AT385" s="217" t="s">
        <v>131</v>
      </c>
      <c r="AU385" s="217" t="s">
        <v>86</v>
      </c>
      <c r="AY385" s="19" t="s">
        <v>128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84</v>
      </c>
      <c r="BK385" s="218">
        <f>ROUND(I385*H385,2)</f>
        <v>0</v>
      </c>
      <c r="BL385" s="19" t="s">
        <v>251</v>
      </c>
      <c r="BM385" s="217" t="s">
        <v>551</v>
      </c>
    </row>
    <row r="386" s="2" customFormat="1">
      <c r="A386" s="40"/>
      <c r="B386" s="41"/>
      <c r="C386" s="42"/>
      <c r="D386" s="219" t="s">
        <v>138</v>
      </c>
      <c r="E386" s="42"/>
      <c r="F386" s="220" t="s">
        <v>550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138</v>
      </c>
      <c r="AU386" s="19" t="s">
        <v>86</v>
      </c>
    </row>
    <row r="387" s="2" customFormat="1">
      <c r="A387" s="40"/>
      <c r="B387" s="41"/>
      <c r="C387" s="42"/>
      <c r="D387" s="224" t="s">
        <v>140</v>
      </c>
      <c r="E387" s="42"/>
      <c r="F387" s="225" t="s">
        <v>552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140</v>
      </c>
      <c r="AU387" s="19" t="s">
        <v>86</v>
      </c>
    </row>
    <row r="388" s="2" customFormat="1">
      <c r="A388" s="40"/>
      <c r="B388" s="41"/>
      <c r="C388" s="42"/>
      <c r="D388" s="219" t="s">
        <v>142</v>
      </c>
      <c r="E388" s="42"/>
      <c r="F388" s="226" t="s">
        <v>222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142</v>
      </c>
      <c r="AU388" s="19" t="s">
        <v>86</v>
      </c>
    </row>
    <row r="389" s="13" customFormat="1">
      <c r="A389" s="13"/>
      <c r="B389" s="227"/>
      <c r="C389" s="228"/>
      <c r="D389" s="219" t="s">
        <v>144</v>
      </c>
      <c r="E389" s="229" t="s">
        <v>21</v>
      </c>
      <c r="F389" s="230" t="s">
        <v>553</v>
      </c>
      <c r="G389" s="228"/>
      <c r="H389" s="231">
        <v>6.5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144</v>
      </c>
      <c r="AU389" s="237" t="s">
        <v>86</v>
      </c>
      <c r="AV389" s="13" t="s">
        <v>86</v>
      </c>
      <c r="AW389" s="13" t="s">
        <v>38</v>
      </c>
      <c r="AX389" s="13" t="s">
        <v>84</v>
      </c>
      <c r="AY389" s="237" t="s">
        <v>128</v>
      </c>
    </row>
    <row r="390" s="2" customFormat="1" ht="24" customHeight="1">
      <c r="A390" s="40"/>
      <c r="B390" s="41"/>
      <c r="C390" s="260" t="s">
        <v>554</v>
      </c>
      <c r="D390" s="260" t="s">
        <v>269</v>
      </c>
      <c r="E390" s="261" t="s">
        <v>555</v>
      </c>
      <c r="F390" s="262" t="s">
        <v>556</v>
      </c>
      <c r="G390" s="263" t="s">
        <v>218</v>
      </c>
      <c r="H390" s="264">
        <v>1</v>
      </c>
      <c r="I390" s="265"/>
      <c r="J390" s="266">
        <f>ROUND(I390*H390,2)</f>
        <v>0</v>
      </c>
      <c r="K390" s="262" t="s">
        <v>21</v>
      </c>
      <c r="L390" s="267"/>
      <c r="M390" s="268" t="s">
        <v>21</v>
      </c>
      <c r="N390" s="269" t="s">
        <v>47</v>
      </c>
      <c r="O390" s="86"/>
      <c r="P390" s="215">
        <f>O390*H390</f>
        <v>0</v>
      </c>
      <c r="Q390" s="215">
        <v>0.033000000000000002</v>
      </c>
      <c r="R390" s="215">
        <f>Q390*H390</f>
        <v>0.033000000000000002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370</v>
      </c>
      <c r="AT390" s="217" t="s">
        <v>269</v>
      </c>
      <c r="AU390" s="217" t="s">
        <v>86</v>
      </c>
      <c r="AY390" s="19" t="s">
        <v>128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84</v>
      </c>
      <c r="BK390" s="218">
        <f>ROUND(I390*H390,2)</f>
        <v>0</v>
      </c>
      <c r="BL390" s="19" t="s">
        <v>251</v>
      </c>
      <c r="BM390" s="217" t="s">
        <v>557</v>
      </c>
    </row>
    <row r="391" s="2" customFormat="1">
      <c r="A391" s="40"/>
      <c r="B391" s="41"/>
      <c r="C391" s="42"/>
      <c r="D391" s="219" t="s">
        <v>138</v>
      </c>
      <c r="E391" s="42"/>
      <c r="F391" s="220" t="s">
        <v>556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138</v>
      </c>
      <c r="AU391" s="19" t="s">
        <v>86</v>
      </c>
    </row>
    <row r="392" s="2" customFormat="1" ht="16.5" customHeight="1">
      <c r="A392" s="40"/>
      <c r="B392" s="41"/>
      <c r="C392" s="206" t="s">
        <v>558</v>
      </c>
      <c r="D392" s="206" t="s">
        <v>131</v>
      </c>
      <c r="E392" s="207" t="s">
        <v>559</v>
      </c>
      <c r="F392" s="208" t="s">
        <v>560</v>
      </c>
      <c r="G392" s="209" t="s">
        <v>218</v>
      </c>
      <c r="H392" s="210">
        <v>6</v>
      </c>
      <c r="I392" s="211"/>
      <c r="J392" s="212">
        <f>ROUND(I392*H392,2)</f>
        <v>0</v>
      </c>
      <c r="K392" s="208" t="s">
        <v>135</v>
      </c>
      <c r="L392" s="46"/>
      <c r="M392" s="213" t="s">
        <v>21</v>
      </c>
      <c r="N392" s="214" t="s">
        <v>47</v>
      </c>
      <c r="O392" s="86"/>
      <c r="P392" s="215">
        <f>O392*H392</f>
        <v>0</v>
      </c>
      <c r="Q392" s="215">
        <v>0.00017000000000000001</v>
      </c>
      <c r="R392" s="215">
        <f>Q392*H392</f>
        <v>0.0010200000000000001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251</v>
      </c>
      <c r="AT392" s="217" t="s">
        <v>131</v>
      </c>
      <c r="AU392" s="217" t="s">
        <v>86</v>
      </c>
      <c r="AY392" s="19" t="s">
        <v>128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84</v>
      </c>
      <c r="BK392" s="218">
        <f>ROUND(I392*H392,2)</f>
        <v>0</v>
      </c>
      <c r="BL392" s="19" t="s">
        <v>251</v>
      </c>
      <c r="BM392" s="217" t="s">
        <v>561</v>
      </c>
    </row>
    <row r="393" s="2" customFormat="1">
      <c r="A393" s="40"/>
      <c r="B393" s="41"/>
      <c r="C393" s="42"/>
      <c r="D393" s="219" t="s">
        <v>138</v>
      </c>
      <c r="E393" s="42"/>
      <c r="F393" s="220" t="s">
        <v>562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138</v>
      </c>
      <c r="AU393" s="19" t="s">
        <v>86</v>
      </c>
    </row>
    <row r="394" s="2" customFormat="1">
      <c r="A394" s="40"/>
      <c r="B394" s="41"/>
      <c r="C394" s="42"/>
      <c r="D394" s="224" t="s">
        <v>140</v>
      </c>
      <c r="E394" s="42"/>
      <c r="F394" s="225" t="s">
        <v>563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140</v>
      </c>
      <c r="AU394" s="19" t="s">
        <v>86</v>
      </c>
    </row>
    <row r="395" s="2" customFormat="1">
      <c r="A395" s="40"/>
      <c r="B395" s="41"/>
      <c r="C395" s="42"/>
      <c r="D395" s="219" t="s">
        <v>142</v>
      </c>
      <c r="E395" s="42"/>
      <c r="F395" s="226" t="s">
        <v>564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142</v>
      </c>
      <c r="AU395" s="19" t="s">
        <v>86</v>
      </c>
    </row>
    <row r="396" s="13" customFormat="1">
      <c r="A396" s="13"/>
      <c r="B396" s="227"/>
      <c r="C396" s="228"/>
      <c r="D396" s="219" t="s">
        <v>144</v>
      </c>
      <c r="E396" s="229" t="s">
        <v>21</v>
      </c>
      <c r="F396" s="230" t="s">
        <v>565</v>
      </c>
      <c r="G396" s="228"/>
      <c r="H396" s="231">
        <v>4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144</v>
      </c>
      <c r="AU396" s="237" t="s">
        <v>86</v>
      </c>
      <c r="AV396" s="13" t="s">
        <v>86</v>
      </c>
      <c r="AW396" s="13" t="s">
        <v>38</v>
      </c>
      <c r="AX396" s="13" t="s">
        <v>76</v>
      </c>
      <c r="AY396" s="237" t="s">
        <v>128</v>
      </c>
    </row>
    <row r="397" s="13" customFormat="1">
      <c r="A397" s="13"/>
      <c r="B397" s="227"/>
      <c r="C397" s="228"/>
      <c r="D397" s="219" t="s">
        <v>144</v>
      </c>
      <c r="E397" s="229" t="s">
        <v>21</v>
      </c>
      <c r="F397" s="230" t="s">
        <v>566</v>
      </c>
      <c r="G397" s="228"/>
      <c r="H397" s="231">
        <v>2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144</v>
      </c>
      <c r="AU397" s="237" t="s">
        <v>86</v>
      </c>
      <c r="AV397" s="13" t="s">
        <v>86</v>
      </c>
      <c r="AW397" s="13" t="s">
        <v>38</v>
      </c>
      <c r="AX397" s="13" t="s">
        <v>76</v>
      </c>
      <c r="AY397" s="237" t="s">
        <v>128</v>
      </c>
    </row>
    <row r="398" s="15" customFormat="1">
      <c r="A398" s="15"/>
      <c r="B398" s="249"/>
      <c r="C398" s="250"/>
      <c r="D398" s="219" t="s">
        <v>144</v>
      </c>
      <c r="E398" s="251" t="s">
        <v>21</v>
      </c>
      <c r="F398" s="252" t="s">
        <v>159</v>
      </c>
      <c r="G398" s="250"/>
      <c r="H398" s="253">
        <v>6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9" t="s">
        <v>144</v>
      </c>
      <c r="AU398" s="259" t="s">
        <v>86</v>
      </c>
      <c r="AV398" s="15" t="s">
        <v>136</v>
      </c>
      <c r="AW398" s="15" t="s">
        <v>38</v>
      </c>
      <c r="AX398" s="15" t="s">
        <v>84</v>
      </c>
      <c r="AY398" s="259" t="s">
        <v>128</v>
      </c>
    </row>
    <row r="399" s="2" customFormat="1" ht="16.5" customHeight="1">
      <c r="A399" s="40"/>
      <c r="B399" s="41"/>
      <c r="C399" s="260" t="s">
        <v>567</v>
      </c>
      <c r="D399" s="260" t="s">
        <v>269</v>
      </c>
      <c r="E399" s="261" t="s">
        <v>568</v>
      </c>
      <c r="F399" s="262" t="s">
        <v>569</v>
      </c>
      <c r="G399" s="263" t="s">
        <v>218</v>
      </c>
      <c r="H399" s="264">
        <v>6</v>
      </c>
      <c r="I399" s="265"/>
      <c r="J399" s="266">
        <f>ROUND(I399*H399,2)</f>
        <v>0</v>
      </c>
      <c r="K399" s="262" t="s">
        <v>21</v>
      </c>
      <c r="L399" s="267"/>
      <c r="M399" s="268" t="s">
        <v>21</v>
      </c>
      <c r="N399" s="269" t="s">
        <v>47</v>
      </c>
      <c r="O399" s="86"/>
      <c r="P399" s="215">
        <f>O399*H399</f>
        <v>0</v>
      </c>
      <c r="Q399" s="215">
        <v>0.0026900000000000001</v>
      </c>
      <c r="R399" s="215">
        <f>Q399*H399</f>
        <v>0.016140000000000002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370</v>
      </c>
      <c r="AT399" s="217" t="s">
        <v>269</v>
      </c>
      <c r="AU399" s="217" t="s">
        <v>86</v>
      </c>
      <c r="AY399" s="19" t="s">
        <v>128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84</v>
      </c>
      <c r="BK399" s="218">
        <f>ROUND(I399*H399,2)</f>
        <v>0</v>
      </c>
      <c r="BL399" s="19" t="s">
        <v>251</v>
      </c>
      <c r="BM399" s="217" t="s">
        <v>570</v>
      </c>
    </row>
    <row r="400" s="2" customFormat="1">
      <c r="A400" s="40"/>
      <c r="B400" s="41"/>
      <c r="C400" s="42"/>
      <c r="D400" s="219" t="s">
        <v>138</v>
      </c>
      <c r="E400" s="42"/>
      <c r="F400" s="220" t="s">
        <v>569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138</v>
      </c>
      <c r="AU400" s="19" t="s">
        <v>86</v>
      </c>
    </row>
    <row r="401" s="2" customFormat="1">
      <c r="A401" s="40"/>
      <c r="B401" s="41"/>
      <c r="C401" s="42"/>
      <c r="D401" s="219" t="s">
        <v>142</v>
      </c>
      <c r="E401" s="42"/>
      <c r="F401" s="226" t="s">
        <v>571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142</v>
      </c>
      <c r="AU401" s="19" t="s">
        <v>86</v>
      </c>
    </row>
    <row r="402" s="2" customFormat="1" ht="16.5" customHeight="1">
      <c r="A402" s="40"/>
      <c r="B402" s="41"/>
      <c r="C402" s="206" t="s">
        <v>572</v>
      </c>
      <c r="D402" s="206" t="s">
        <v>131</v>
      </c>
      <c r="E402" s="207" t="s">
        <v>573</v>
      </c>
      <c r="F402" s="208" t="s">
        <v>574</v>
      </c>
      <c r="G402" s="209" t="s">
        <v>495</v>
      </c>
      <c r="H402" s="210">
        <v>119.72799999999999</v>
      </c>
      <c r="I402" s="211"/>
      <c r="J402" s="212">
        <f>ROUND(I402*H402,2)</f>
        <v>0</v>
      </c>
      <c r="K402" s="208" t="s">
        <v>135</v>
      </c>
      <c r="L402" s="46"/>
      <c r="M402" s="213" t="s">
        <v>21</v>
      </c>
      <c r="N402" s="214" t="s">
        <v>47</v>
      </c>
      <c r="O402" s="86"/>
      <c r="P402" s="215">
        <f>O402*H402</f>
        <v>0</v>
      </c>
      <c r="Q402" s="215">
        <v>6.9999999999999994E-05</v>
      </c>
      <c r="R402" s="215">
        <f>Q402*H402</f>
        <v>0.0083809599999999981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251</v>
      </c>
      <c r="AT402" s="217" t="s">
        <v>131</v>
      </c>
      <c r="AU402" s="217" t="s">
        <v>86</v>
      </c>
      <c r="AY402" s="19" t="s">
        <v>128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84</v>
      </c>
      <c r="BK402" s="218">
        <f>ROUND(I402*H402,2)</f>
        <v>0</v>
      </c>
      <c r="BL402" s="19" t="s">
        <v>251</v>
      </c>
      <c r="BM402" s="217" t="s">
        <v>575</v>
      </c>
    </row>
    <row r="403" s="2" customFormat="1">
      <c r="A403" s="40"/>
      <c r="B403" s="41"/>
      <c r="C403" s="42"/>
      <c r="D403" s="219" t="s">
        <v>138</v>
      </c>
      <c r="E403" s="42"/>
      <c r="F403" s="220" t="s">
        <v>576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138</v>
      </c>
      <c r="AU403" s="19" t="s">
        <v>86</v>
      </c>
    </row>
    <row r="404" s="2" customFormat="1">
      <c r="A404" s="40"/>
      <c r="B404" s="41"/>
      <c r="C404" s="42"/>
      <c r="D404" s="224" t="s">
        <v>140</v>
      </c>
      <c r="E404" s="42"/>
      <c r="F404" s="225" t="s">
        <v>577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140</v>
      </c>
      <c r="AU404" s="19" t="s">
        <v>86</v>
      </c>
    </row>
    <row r="405" s="13" customFormat="1">
      <c r="A405" s="13"/>
      <c r="B405" s="227"/>
      <c r="C405" s="228"/>
      <c r="D405" s="219" t="s">
        <v>144</v>
      </c>
      <c r="E405" s="229" t="s">
        <v>21</v>
      </c>
      <c r="F405" s="230" t="s">
        <v>578</v>
      </c>
      <c r="G405" s="228"/>
      <c r="H405" s="231">
        <v>20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144</v>
      </c>
      <c r="AU405" s="237" t="s">
        <v>86</v>
      </c>
      <c r="AV405" s="13" t="s">
        <v>86</v>
      </c>
      <c r="AW405" s="13" t="s">
        <v>38</v>
      </c>
      <c r="AX405" s="13" t="s">
        <v>76</v>
      </c>
      <c r="AY405" s="237" t="s">
        <v>128</v>
      </c>
    </row>
    <row r="406" s="14" customFormat="1">
      <c r="A406" s="14"/>
      <c r="B406" s="238"/>
      <c r="C406" s="239"/>
      <c r="D406" s="219" t="s">
        <v>144</v>
      </c>
      <c r="E406" s="240" t="s">
        <v>21</v>
      </c>
      <c r="F406" s="241" t="s">
        <v>540</v>
      </c>
      <c r="G406" s="239"/>
      <c r="H406" s="242">
        <v>20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8" t="s">
        <v>144</v>
      </c>
      <c r="AU406" s="248" t="s">
        <v>86</v>
      </c>
      <c r="AV406" s="14" t="s">
        <v>129</v>
      </c>
      <c r="AW406" s="14" t="s">
        <v>38</v>
      </c>
      <c r="AX406" s="14" t="s">
        <v>76</v>
      </c>
      <c r="AY406" s="248" t="s">
        <v>128</v>
      </c>
    </row>
    <row r="407" s="13" customFormat="1">
      <c r="A407" s="13"/>
      <c r="B407" s="227"/>
      <c r="C407" s="228"/>
      <c r="D407" s="219" t="s">
        <v>144</v>
      </c>
      <c r="E407" s="229" t="s">
        <v>21</v>
      </c>
      <c r="F407" s="230" t="s">
        <v>579</v>
      </c>
      <c r="G407" s="228"/>
      <c r="H407" s="231">
        <v>14.4</v>
      </c>
      <c r="I407" s="232"/>
      <c r="J407" s="228"/>
      <c r="K407" s="228"/>
      <c r="L407" s="233"/>
      <c r="M407" s="234"/>
      <c r="N407" s="235"/>
      <c r="O407" s="235"/>
      <c r="P407" s="235"/>
      <c r="Q407" s="235"/>
      <c r="R407" s="235"/>
      <c r="S407" s="235"/>
      <c r="T407" s="23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7" t="s">
        <v>144</v>
      </c>
      <c r="AU407" s="237" t="s">
        <v>86</v>
      </c>
      <c r="AV407" s="13" t="s">
        <v>86</v>
      </c>
      <c r="AW407" s="13" t="s">
        <v>38</v>
      </c>
      <c r="AX407" s="13" t="s">
        <v>76</v>
      </c>
      <c r="AY407" s="237" t="s">
        <v>128</v>
      </c>
    </row>
    <row r="408" s="13" customFormat="1">
      <c r="A408" s="13"/>
      <c r="B408" s="227"/>
      <c r="C408" s="228"/>
      <c r="D408" s="219" t="s">
        <v>144</v>
      </c>
      <c r="E408" s="229" t="s">
        <v>21</v>
      </c>
      <c r="F408" s="230" t="s">
        <v>580</v>
      </c>
      <c r="G408" s="228"/>
      <c r="H408" s="231">
        <v>30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144</v>
      </c>
      <c r="AU408" s="237" t="s">
        <v>86</v>
      </c>
      <c r="AV408" s="13" t="s">
        <v>86</v>
      </c>
      <c r="AW408" s="13" t="s">
        <v>38</v>
      </c>
      <c r="AX408" s="13" t="s">
        <v>76</v>
      </c>
      <c r="AY408" s="237" t="s">
        <v>128</v>
      </c>
    </row>
    <row r="409" s="14" customFormat="1">
      <c r="A409" s="14"/>
      <c r="B409" s="238"/>
      <c r="C409" s="239"/>
      <c r="D409" s="219" t="s">
        <v>144</v>
      </c>
      <c r="E409" s="240" t="s">
        <v>21</v>
      </c>
      <c r="F409" s="241" t="s">
        <v>581</v>
      </c>
      <c r="G409" s="239"/>
      <c r="H409" s="242">
        <v>44.399999999999999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8" t="s">
        <v>144</v>
      </c>
      <c r="AU409" s="248" t="s">
        <v>86</v>
      </c>
      <c r="AV409" s="14" t="s">
        <v>129</v>
      </c>
      <c r="AW409" s="14" t="s">
        <v>38</v>
      </c>
      <c r="AX409" s="14" t="s">
        <v>76</v>
      </c>
      <c r="AY409" s="248" t="s">
        <v>128</v>
      </c>
    </row>
    <row r="410" s="13" customFormat="1">
      <c r="A410" s="13"/>
      <c r="B410" s="227"/>
      <c r="C410" s="228"/>
      <c r="D410" s="219" t="s">
        <v>144</v>
      </c>
      <c r="E410" s="229" t="s">
        <v>21</v>
      </c>
      <c r="F410" s="230" t="s">
        <v>582</v>
      </c>
      <c r="G410" s="228"/>
      <c r="H410" s="231">
        <v>5.3280000000000003</v>
      </c>
      <c r="I410" s="232"/>
      <c r="J410" s="228"/>
      <c r="K410" s="228"/>
      <c r="L410" s="233"/>
      <c r="M410" s="234"/>
      <c r="N410" s="235"/>
      <c r="O410" s="235"/>
      <c r="P410" s="235"/>
      <c r="Q410" s="235"/>
      <c r="R410" s="235"/>
      <c r="S410" s="235"/>
      <c r="T410" s="23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7" t="s">
        <v>144</v>
      </c>
      <c r="AU410" s="237" t="s">
        <v>86</v>
      </c>
      <c r="AV410" s="13" t="s">
        <v>86</v>
      </c>
      <c r="AW410" s="13" t="s">
        <v>38</v>
      </c>
      <c r="AX410" s="13" t="s">
        <v>76</v>
      </c>
      <c r="AY410" s="237" t="s">
        <v>128</v>
      </c>
    </row>
    <row r="411" s="13" customFormat="1">
      <c r="A411" s="13"/>
      <c r="B411" s="227"/>
      <c r="C411" s="228"/>
      <c r="D411" s="219" t="s">
        <v>144</v>
      </c>
      <c r="E411" s="229" t="s">
        <v>21</v>
      </c>
      <c r="F411" s="230" t="s">
        <v>583</v>
      </c>
      <c r="G411" s="228"/>
      <c r="H411" s="231">
        <v>50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144</v>
      </c>
      <c r="AU411" s="237" t="s">
        <v>86</v>
      </c>
      <c r="AV411" s="13" t="s">
        <v>86</v>
      </c>
      <c r="AW411" s="13" t="s">
        <v>38</v>
      </c>
      <c r="AX411" s="13" t="s">
        <v>76</v>
      </c>
      <c r="AY411" s="237" t="s">
        <v>128</v>
      </c>
    </row>
    <row r="412" s="14" customFormat="1">
      <c r="A412" s="14"/>
      <c r="B412" s="238"/>
      <c r="C412" s="239"/>
      <c r="D412" s="219" t="s">
        <v>144</v>
      </c>
      <c r="E412" s="240" t="s">
        <v>21</v>
      </c>
      <c r="F412" s="241" t="s">
        <v>288</v>
      </c>
      <c r="G412" s="239"/>
      <c r="H412" s="242">
        <v>55.328000000000003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8" t="s">
        <v>144</v>
      </c>
      <c r="AU412" s="248" t="s">
        <v>86</v>
      </c>
      <c r="AV412" s="14" t="s">
        <v>129</v>
      </c>
      <c r="AW412" s="14" t="s">
        <v>38</v>
      </c>
      <c r="AX412" s="14" t="s">
        <v>76</v>
      </c>
      <c r="AY412" s="248" t="s">
        <v>128</v>
      </c>
    </row>
    <row r="413" s="15" customFormat="1">
      <c r="A413" s="15"/>
      <c r="B413" s="249"/>
      <c r="C413" s="250"/>
      <c r="D413" s="219" t="s">
        <v>144</v>
      </c>
      <c r="E413" s="251" t="s">
        <v>21</v>
      </c>
      <c r="F413" s="252" t="s">
        <v>159</v>
      </c>
      <c r="G413" s="250"/>
      <c r="H413" s="253">
        <v>119.72799999999999</v>
      </c>
      <c r="I413" s="254"/>
      <c r="J413" s="250"/>
      <c r="K413" s="250"/>
      <c r="L413" s="255"/>
      <c r="M413" s="256"/>
      <c r="N413" s="257"/>
      <c r="O413" s="257"/>
      <c r="P413" s="257"/>
      <c r="Q413" s="257"/>
      <c r="R413" s="257"/>
      <c r="S413" s="257"/>
      <c r="T413" s="258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9" t="s">
        <v>144</v>
      </c>
      <c r="AU413" s="259" t="s">
        <v>86</v>
      </c>
      <c r="AV413" s="15" t="s">
        <v>136</v>
      </c>
      <c r="AW413" s="15" t="s">
        <v>38</v>
      </c>
      <c r="AX413" s="15" t="s">
        <v>84</v>
      </c>
      <c r="AY413" s="259" t="s">
        <v>128</v>
      </c>
    </row>
    <row r="414" s="2" customFormat="1" ht="16.5" customHeight="1">
      <c r="A414" s="40"/>
      <c r="B414" s="41"/>
      <c r="C414" s="260" t="s">
        <v>584</v>
      </c>
      <c r="D414" s="260" t="s">
        <v>269</v>
      </c>
      <c r="E414" s="261" t="s">
        <v>585</v>
      </c>
      <c r="F414" s="262" t="s">
        <v>586</v>
      </c>
      <c r="G414" s="263" t="s">
        <v>495</v>
      </c>
      <c r="H414" s="264">
        <v>100</v>
      </c>
      <c r="I414" s="265"/>
      <c r="J414" s="266">
        <f>ROUND(I414*H414,2)</f>
        <v>0</v>
      </c>
      <c r="K414" s="262" t="s">
        <v>21</v>
      </c>
      <c r="L414" s="267"/>
      <c r="M414" s="268" t="s">
        <v>21</v>
      </c>
      <c r="N414" s="269" t="s">
        <v>47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370</v>
      </c>
      <c r="AT414" s="217" t="s">
        <v>269</v>
      </c>
      <c r="AU414" s="217" t="s">
        <v>86</v>
      </c>
      <c r="AY414" s="19" t="s">
        <v>128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84</v>
      </c>
      <c r="BK414" s="218">
        <f>ROUND(I414*H414,2)</f>
        <v>0</v>
      </c>
      <c r="BL414" s="19" t="s">
        <v>251</v>
      </c>
      <c r="BM414" s="217" t="s">
        <v>587</v>
      </c>
    </row>
    <row r="415" s="2" customFormat="1">
      <c r="A415" s="40"/>
      <c r="B415" s="41"/>
      <c r="C415" s="42"/>
      <c r="D415" s="219" t="s">
        <v>138</v>
      </c>
      <c r="E415" s="42"/>
      <c r="F415" s="220" t="s">
        <v>586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138</v>
      </c>
      <c r="AU415" s="19" t="s">
        <v>86</v>
      </c>
    </row>
    <row r="416" s="13" customFormat="1">
      <c r="A416" s="13"/>
      <c r="B416" s="227"/>
      <c r="C416" s="228"/>
      <c r="D416" s="219" t="s">
        <v>144</v>
      </c>
      <c r="E416" s="229" t="s">
        <v>21</v>
      </c>
      <c r="F416" s="230" t="s">
        <v>578</v>
      </c>
      <c r="G416" s="228"/>
      <c r="H416" s="231">
        <v>20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144</v>
      </c>
      <c r="AU416" s="237" t="s">
        <v>86</v>
      </c>
      <c r="AV416" s="13" t="s">
        <v>86</v>
      </c>
      <c r="AW416" s="13" t="s">
        <v>38</v>
      </c>
      <c r="AX416" s="13" t="s">
        <v>76</v>
      </c>
      <c r="AY416" s="237" t="s">
        <v>128</v>
      </c>
    </row>
    <row r="417" s="14" customFormat="1">
      <c r="A417" s="14"/>
      <c r="B417" s="238"/>
      <c r="C417" s="239"/>
      <c r="D417" s="219" t="s">
        <v>144</v>
      </c>
      <c r="E417" s="240" t="s">
        <v>21</v>
      </c>
      <c r="F417" s="241" t="s">
        <v>540</v>
      </c>
      <c r="G417" s="239"/>
      <c r="H417" s="242">
        <v>20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8" t="s">
        <v>144</v>
      </c>
      <c r="AU417" s="248" t="s">
        <v>86</v>
      </c>
      <c r="AV417" s="14" t="s">
        <v>129</v>
      </c>
      <c r="AW417" s="14" t="s">
        <v>38</v>
      </c>
      <c r="AX417" s="14" t="s">
        <v>76</v>
      </c>
      <c r="AY417" s="248" t="s">
        <v>128</v>
      </c>
    </row>
    <row r="418" s="13" customFormat="1">
      <c r="A418" s="13"/>
      <c r="B418" s="227"/>
      <c r="C418" s="228"/>
      <c r="D418" s="219" t="s">
        <v>144</v>
      </c>
      <c r="E418" s="229" t="s">
        <v>21</v>
      </c>
      <c r="F418" s="230" t="s">
        <v>580</v>
      </c>
      <c r="G418" s="228"/>
      <c r="H418" s="231">
        <v>30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144</v>
      </c>
      <c r="AU418" s="237" t="s">
        <v>86</v>
      </c>
      <c r="AV418" s="13" t="s">
        <v>86</v>
      </c>
      <c r="AW418" s="13" t="s">
        <v>38</v>
      </c>
      <c r="AX418" s="13" t="s">
        <v>76</v>
      </c>
      <c r="AY418" s="237" t="s">
        <v>128</v>
      </c>
    </row>
    <row r="419" s="14" customFormat="1">
      <c r="A419" s="14"/>
      <c r="B419" s="238"/>
      <c r="C419" s="239"/>
      <c r="D419" s="219" t="s">
        <v>144</v>
      </c>
      <c r="E419" s="240" t="s">
        <v>21</v>
      </c>
      <c r="F419" s="241" t="s">
        <v>581</v>
      </c>
      <c r="G419" s="239"/>
      <c r="H419" s="242">
        <v>30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8" t="s">
        <v>144</v>
      </c>
      <c r="AU419" s="248" t="s">
        <v>86</v>
      </c>
      <c r="AV419" s="14" t="s">
        <v>129</v>
      </c>
      <c r="AW419" s="14" t="s">
        <v>38</v>
      </c>
      <c r="AX419" s="14" t="s">
        <v>76</v>
      </c>
      <c r="AY419" s="248" t="s">
        <v>128</v>
      </c>
    </row>
    <row r="420" s="13" customFormat="1">
      <c r="A420" s="13"/>
      <c r="B420" s="227"/>
      <c r="C420" s="228"/>
      <c r="D420" s="219" t="s">
        <v>144</v>
      </c>
      <c r="E420" s="229" t="s">
        <v>21</v>
      </c>
      <c r="F420" s="230" t="s">
        <v>583</v>
      </c>
      <c r="G420" s="228"/>
      <c r="H420" s="231">
        <v>50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144</v>
      </c>
      <c r="AU420" s="237" t="s">
        <v>86</v>
      </c>
      <c r="AV420" s="13" t="s">
        <v>86</v>
      </c>
      <c r="AW420" s="13" t="s">
        <v>38</v>
      </c>
      <c r="AX420" s="13" t="s">
        <v>76</v>
      </c>
      <c r="AY420" s="237" t="s">
        <v>128</v>
      </c>
    </row>
    <row r="421" s="14" customFormat="1">
      <c r="A421" s="14"/>
      <c r="B421" s="238"/>
      <c r="C421" s="239"/>
      <c r="D421" s="219" t="s">
        <v>144</v>
      </c>
      <c r="E421" s="240" t="s">
        <v>21</v>
      </c>
      <c r="F421" s="241" t="s">
        <v>288</v>
      </c>
      <c r="G421" s="239"/>
      <c r="H421" s="242">
        <v>50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8" t="s">
        <v>144</v>
      </c>
      <c r="AU421" s="248" t="s">
        <v>86</v>
      </c>
      <c r="AV421" s="14" t="s">
        <v>129</v>
      </c>
      <c r="AW421" s="14" t="s">
        <v>38</v>
      </c>
      <c r="AX421" s="14" t="s">
        <v>76</v>
      </c>
      <c r="AY421" s="248" t="s">
        <v>128</v>
      </c>
    </row>
    <row r="422" s="15" customFormat="1">
      <c r="A422" s="15"/>
      <c r="B422" s="249"/>
      <c r="C422" s="250"/>
      <c r="D422" s="219" t="s">
        <v>144</v>
      </c>
      <c r="E422" s="251" t="s">
        <v>21</v>
      </c>
      <c r="F422" s="252" t="s">
        <v>159</v>
      </c>
      <c r="G422" s="250"/>
      <c r="H422" s="253">
        <v>100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9" t="s">
        <v>144</v>
      </c>
      <c r="AU422" s="259" t="s">
        <v>86</v>
      </c>
      <c r="AV422" s="15" t="s">
        <v>136</v>
      </c>
      <c r="AW422" s="15" t="s">
        <v>38</v>
      </c>
      <c r="AX422" s="15" t="s">
        <v>84</v>
      </c>
      <c r="AY422" s="259" t="s">
        <v>128</v>
      </c>
    </row>
    <row r="423" s="2" customFormat="1" ht="16.5" customHeight="1">
      <c r="A423" s="40"/>
      <c r="B423" s="41"/>
      <c r="C423" s="260" t="s">
        <v>588</v>
      </c>
      <c r="D423" s="260" t="s">
        <v>269</v>
      </c>
      <c r="E423" s="261" t="s">
        <v>589</v>
      </c>
      <c r="F423" s="262" t="s">
        <v>590</v>
      </c>
      <c r="G423" s="263" t="s">
        <v>175</v>
      </c>
      <c r="H423" s="264">
        <v>0.014</v>
      </c>
      <c r="I423" s="265"/>
      <c r="J423" s="266">
        <f>ROUND(I423*H423,2)</f>
        <v>0</v>
      </c>
      <c r="K423" s="262" t="s">
        <v>21</v>
      </c>
      <c r="L423" s="267"/>
      <c r="M423" s="268" t="s">
        <v>21</v>
      </c>
      <c r="N423" s="269" t="s">
        <v>47</v>
      </c>
      <c r="O423" s="86"/>
      <c r="P423" s="215">
        <f>O423*H423</f>
        <v>0</v>
      </c>
      <c r="Q423" s="215">
        <v>1</v>
      </c>
      <c r="R423" s="215">
        <f>Q423*H423</f>
        <v>0.014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370</v>
      </c>
      <c r="AT423" s="217" t="s">
        <v>269</v>
      </c>
      <c r="AU423" s="217" t="s">
        <v>86</v>
      </c>
      <c r="AY423" s="19" t="s">
        <v>128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84</v>
      </c>
      <c r="BK423" s="218">
        <f>ROUND(I423*H423,2)</f>
        <v>0</v>
      </c>
      <c r="BL423" s="19" t="s">
        <v>251</v>
      </c>
      <c r="BM423" s="217" t="s">
        <v>591</v>
      </c>
    </row>
    <row r="424" s="2" customFormat="1">
      <c r="A424" s="40"/>
      <c r="B424" s="41"/>
      <c r="C424" s="42"/>
      <c r="D424" s="219" t="s">
        <v>138</v>
      </c>
      <c r="E424" s="42"/>
      <c r="F424" s="220" t="s">
        <v>590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138</v>
      </c>
      <c r="AU424" s="19" t="s">
        <v>86</v>
      </c>
    </row>
    <row r="425" s="13" customFormat="1">
      <c r="A425" s="13"/>
      <c r="B425" s="227"/>
      <c r="C425" s="228"/>
      <c r="D425" s="219" t="s">
        <v>144</v>
      </c>
      <c r="E425" s="229" t="s">
        <v>21</v>
      </c>
      <c r="F425" s="230" t="s">
        <v>592</v>
      </c>
      <c r="G425" s="228"/>
      <c r="H425" s="231">
        <v>0.014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144</v>
      </c>
      <c r="AU425" s="237" t="s">
        <v>86</v>
      </c>
      <c r="AV425" s="13" t="s">
        <v>86</v>
      </c>
      <c r="AW425" s="13" t="s">
        <v>38</v>
      </c>
      <c r="AX425" s="13" t="s">
        <v>84</v>
      </c>
      <c r="AY425" s="237" t="s">
        <v>128</v>
      </c>
    </row>
    <row r="426" s="2" customFormat="1" ht="16.5" customHeight="1">
      <c r="A426" s="40"/>
      <c r="B426" s="41"/>
      <c r="C426" s="260" t="s">
        <v>593</v>
      </c>
      <c r="D426" s="260" t="s">
        <v>269</v>
      </c>
      <c r="E426" s="261" t="s">
        <v>594</v>
      </c>
      <c r="F426" s="262" t="s">
        <v>595</v>
      </c>
      <c r="G426" s="263" t="s">
        <v>226</v>
      </c>
      <c r="H426" s="264">
        <v>1.2</v>
      </c>
      <c r="I426" s="265"/>
      <c r="J426" s="266">
        <f>ROUND(I426*H426,2)</f>
        <v>0</v>
      </c>
      <c r="K426" s="262" t="s">
        <v>21</v>
      </c>
      <c r="L426" s="267"/>
      <c r="M426" s="268" t="s">
        <v>21</v>
      </c>
      <c r="N426" s="269" t="s">
        <v>47</v>
      </c>
      <c r="O426" s="86"/>
      <c r="P426" s="215">
        <f>O426*H426</f>
        <v>0</v>
      </c>
      <c r="Q426" s="215">
        <v>0.0044400000000000004</v>
      </c>
      <c r="R426" s="215">
        <f>Q426*H426</f>
        <v>0.0053280000000000003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196</v>
      </c>
      <c r="AT426" s="217" t="s">
        <v>269</v>
      </c>
      <c r="AU426" s="217" t="s">
        <v>86</v>
      </c>
      <c r="AY426" s="19" t="s">
        <v>128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84</v>
      </c>
      <c r="BK426" s="218">
        <f>ROUND(I426*H426,2)</f>
        <v>0</v>
      </c>
      <c r="BL426" s="19" t="s">
        <v>136</v>
      </c>
      <c r="BM426" s="217" t="s">
        <v>596</v>
      </c>
    </row>
    <row r="427" s="2" customFormat="1">
      <c r="A427" s="40"/>
      <c r="B427" s="41"/>
      <c r="C427" s="42"/>
      <c r="D427" s="219" t="s">
        <v>138</v>
      </c>
      <c r="E427" s="42"/>
      <c r="F427" s="220" t="s">
        <v>595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138</v>
      </c>
      <c r="AU427" s="19" t="s">
        <v>86</v>
      </c>
    </row>
    <row r="428" s="2" customFormat="1">
      <c r="A428" s="40"/>
      <c r="B428" s="41"/>
      <c r="C428" s="42"/>
      <c r="D428" s="219" t="s">
        <v>142</v>
      </c>
      <c r="E428" s="42"/>
      <c r="F428" s="226" t="s">
        <v>597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142</v>
      </c>
      <c r="AU428" s="19" t="s">
        <v>86</v>
      </c>
    </row>
    <row r="429" s="13" customFormat="1">
      <c r="A429" s="13"/>
      <c r="B429" s="227"/>
      <c r="C429" s="228"/>
      <c r="D429" s="219" t="s">
        <v>144</v>
      </c>
      <c r="E429" s="229" t="s">
        <v>21</v>
      </c>
      <c r="F429" s="230" t="s">
        <v>598</v>
      </c>
      <c r="G429" s="228"/>
      <c r="H429" s="231">
        <v>1.2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7" t="s">
        <v>144</v>
      </c>
      <c r="AU429" s="237" t="s">
        <v>86</v>
      </c>
      <c r="AV429" s="13" t="s">
        <v>86</v>
      </c>
      <c r="AW429" s="13" t="s">
        <v>38</v>
      </c>
      <c r="AX429" s="13" t="s">
        <v>84</v>
      </c>
      <c r="AY429" s="237" t="s">
        <v>128</v>
      </c>
    </row>
    <row r="430" s="2" customFormat="1" ht="16.5" customHeight="1">
      <c r="A430" s="40"/>
      <c r="B430" s="41"/>
      <c r="C430" s="206" t="s">
        <v>599</v>
      </c>
      <c r="D430" s="206" t="s">
        <v>131</v>
      </c>
      <c r="E430" s="207" t="s">
        <v>600</v>
      </c>
      <c r="F430" s="208" t="s">
        <v>601</v>
      </c>
      <c r="G430" s="209" t="s">
        <v>495</v>
      </c>
      <c r="H430" s="210">
        <v>66.676000000000002</v>
      </c>
      <c r="I430" s="211"/>
      <c r="J430" s="212">
        <f>ROUND(I430*H430,2)</f>
        <v>0</v>
      </c>
      <c r="K430" s="208" t="s">
        <v>135</v>
      </c>
      <c r="L430" s="46"/>
      <c r="M430" s="213" t="s">
        <v>21</v>
      </c>
      <c r="N430" s="214" t="s">
        <v>47</v>
      </c>
      <c r="O430" s="86"/>
      <c r="P430" s="215">
        <f>O430*H430</f>
        <v>0</v>
      </c>
      <c r="Q430" s="215">
        <v>6.9999999999999994E-05</v>
      </c>
      <c r="R430" s="215">
        <f>Q430*H430</f>
        <v>0.00466732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251</v>
      </c>
      <c r="AT430" s="217" t="s">
        <v>131</v>
      </c>
      <c r="AU430" s="217" t="s">
        <v>86</v>
      </c>
      <c r="AY430" s="19" t="s">
        <v>128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84</v>
      </c>
      <c r="BK430" s="218">
        <f>ROUND(I430*H430,2)</f>
        <v>0</v>
      </c>
      <c r="BL430" s="19" t="s">
        <v>251</v>
      </c>
      <c r="BM430" s="217" t="s">
        <v>602</v>
      </c>
    </row>
    <row r="431" s="2" customFormat="1">
      <c r="A431" s="40"/>
      <c r="B431" s="41"/>
      <c r="C431" s="42"/>
      <c r="D431" s="219" t="s">
        <v>138</v>
      </c>
      <c r="E431" s="42"/>
      <c r="F431" s="220" t="s">
        <v>603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138</v>
      </c>
      <c r="AU431" s="19" t="s">
        <v>86</v>
      </c>
    </row>
    <row r="432" s="2" customFormat="1">
      <c r="A432" s="40"/>
      <c r="B432" s="41"/>
      <c r="C432" s="42"/>
      <c r="D432" s="224" t="s">
        <v>140</v>
      </c>
      <c r="E432" s="42"/>
      <c r="F432" s="225" t="s">
        <v>604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140</v>
      </c>
      <c r="AU432" s="19" t="s">
        <v>86</v>
      </c>
    </row>
    <row r="433" s="2" customFormat="1">
      <c r="A433" s="40"/>
      <c r="B433" s="41"/>
      <c r="C433" s="42"/>
      <c r="D433" s="219" t="s">
        <v>142</v>
      </c>
      <c r="E433" s="42"/>
      <c r="F433" s="226" t="s">
        <v>605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142</v>
      </c>
      <c r="AU433" s="19" t="s">
        <v>86</v>
      </c>
    </row>
    <row r="434" s="13" customFormat="1">
      <c r="A434" s="13"/>
      <c r="B434" s="227"/>
      <c r="C434" s="228"/>
      <c r="D434" s="219" t="s">
        <v>144</v>
      </c>
      <c r="E434" s="229" t="s">
        <v>21</v>
      </c>
      <c r="F434" s="230" t="s">
        <v>606</v>
      </c>
      <c r="G434" s="228"/>
      <c r="H434" s="231">
        <v>9.4800000000000004</v>
      </c>
      <c r="I434" s="232"/>
      <c r="J434" s="228"/>
      <c r="K434" s="228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144</v>
      </c>
      <c r="AU434" s="237" t="s">
        <v>86</v>
      </c>
      <c r="AV434" s="13" t="s">
        <v>86</v>
      </c>
      <c r="AW434" s="13" t="s">
        <v>38</v>
      </c>
      <c r="AX434" s="13" t="s">
        <v>76</v>
      </c>
      <c r="AY434" s="237" t="s">
        <v>128</v>
      </c>
    </row>
    <row r="435" s="13" customFormat="1">
      <c r="A435" s="13"/>
      <c r="B435" s="227"/>
      <c r="C435" s="228"/>
      <c r="D435" s="219" t="s">
        <v>144</v>
      </c>
      <c r="E435" s="229" t="s">
        <v>21</v>
      </c>
      <c r="F435" s="230" t="s">
        <v>607</v>
      </c>
      <c r="G435" s="228"/>
      <c r="H435" s="231">
        <v>4.0190000000000001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144</v>
      </c>
      <c r="AU435" s="237" t="s">
        <v>86</v>
      </c>
      <c r="AV435" s="13" t="s">
        <v>86</v>
      </c>
      <c r="AW435" s="13" t="s">
        <v>38</v>
      </c>
      <c r="AX435" s="13" t="s">
        <v>76</v>
      </c>
      <c r="AY435" s="237" t="s">
        <v>128</v>
      </c>
    </row>
    <row r="436" s="14" customFormat="1">
      <c r="A436" s="14"/>
      <c r="B436" s="238"/>
      <c r="C436" s="239"/>
      <c r="D436" s="219" t="s">
        <v>144</v>
      </c>
      <c r="E436" s="240" t="s">
        <v>21</v>
      </c>
      <c r="F436" s="241" t="s">
        <v>540</v>
      </c>
      <c r="G436" s="239"/>
      <c r="H436" s="242">
        <v>13.499000000000001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144</v>
      </c>
      <c r="AU436" s="248" t="s">
        <v>86</v>
      </c>
      <c r="AV436" s="14" t="s">
        <v>129</v>
      </c>
      <c r="AW436" s="14" t="s">
        <v>38</v>
      </c>
      <c r="AX436" s="14" t="s">
        <v>76</v>
      </c>
      <c r="AY436" s="248" t="s">
        <v>128</v>
      </c>
    </row>
    <row r="437" s="13" customFormat="1">
      <c r="A437" s="13"/>
      <c r="B437" s="227"/>
      <c r="C437" s="228"/>
      <c r="D437" s="219" t="s">
        <v>144</v>
      </c>
      <c r="E437" s="229" t="s">
        <v>21</v>
      </c>
      <c r="F437" s="230" t="s">
        <v>608</v>
      </c>
      <c r="G437" s="228"/>
      <c r="H437" s="231">
        <v>9.6389999999999993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144</v>
      </c>
      <c r="AU437" s="237" t="s">
        <v>86</v>
      </c>
      <c r="AV437" s="13" t="s">
        <v>86</v>
      </c>
      <c r="AW437" s="13" t="s">
        <v>38</v>
      </c>
      <c r="AX437" s="13" t="s">
        <v>76</v>
      </c>
      <c r="AY437" s="237" t="s">
        <v>128</v>
      </c>
    </row>
    <row r="438" s="14" customFormat="1">
      <c r="A438" s="14"/>
      <c r="B438" s="238"/>
      <c r="C438" s="239"/>
      <c r="D438" s="219" t="s">
        <v>144</v>
      </c>
      <c r="E438" s="240" t="s">
        <v>21</v>
      </c>
      <c r="F438" s="241" t="s">
        <v>581</v>
      </c>
      <c r="G438" s="239"/>
      <c r="H438" s="242">
        <v>9.6389999999999993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8" t="s">
        <v>144</v>
      </c>
      <c r="AU438" s="248" t="s">
        <v>86</v>
      </c>
      <c r="AV438" s="14" t="s">
        <v>129</v>
      </c>
      <c r="AW438" s="14" t="s">
        <v>38</v>
      </c>
      <c r="AX438" s="14" t="s">
        <v>76</v>
      </c>
      <c r="AY438" s="248" t="s">
        <v>128</v>
      </c>
    </row>
    <row r="439" s="13" customFormat="1">
      <c r="A439" s="13"/>
      <c r="B439" s="227"/>
      <c r="C439" s="228"/>
      <c r="D439" s="219" t="s">
        <v>144</v>
      </c>
      <c r="E439" s="229" t="s">
        <v>21</v>
      </c>
      <c r="F439" s="230" t="s">
        <v>609</v>
      </c>
      <c r="G439" s="228"/>
      <c r="H439" s="231">
        <v>3.6000000000000001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144</v>
      </c>
      <c r="AU439" s="237" t="s">
        <v>86</v>
      </c>
      <c r="AV439" s="13" t="s">
        <v>86</v>
      </c>
      <c r="AW439" s="13" t="s">
        <v>38</v>
      </c>
      <c r="AX439" s="13" t="s">
        <v>76</v>
      </c>
      <c r="AY439" s="237" t="s">
        <v>128</v>
      </c>
    </row>
    <row r="440" s="13" customFormat="1">
      <c r="A440" s="13"/>
      <c r="B440" s="227"/>
      <c r="C440" s="228"/>
      <c r="D440" s="219" t="s">
        <v>144</v>
      </c>
      <c r="E440" s="229" t="s">
        <v>21</v>
      </c>
      <c r="F440" s="230" t="s">
        <v>610</v>
      </c>
      <c r="G440" s="228"/>
      <c r="H440" s="231">
        <v>2.9399999999999999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144</v>
      </c>
      <c r="AU440" s="237" t="s">
        <v>86</v>
      </c>
      <c r="AV440" s="13" t="s">
        <v>86</v>
      </c>
      <c r="AW440" s="13" t="s">
        <v>38</v>
      </c>
      <c r="AX440" s="13" t="s">
        <v>76</v>
      </c>
      <c r="AY440" s="237" t="s">
        <v>128</v>
      </c>
    </row>
    <row r="441" s="13" customFormat="1">
      <c r="A441" s="13"/>
      <c r="B441" s="227"/>
      <c r="C441" s="228"/>
      <c r="D441" s="219" t="s">
        <v>144</v>
      </c>
      <c r="E441" s="229" t="s">
        <v>21</v>
      </c>
      <c r="F441" s="230" t="s">
        <v>611</v>
      </c>
      <c r="G441" s="228"/>
      <c r="H441" s="231">
        <v>4.7400000000000002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7" t="s">
        <v>144</v>
      </c>
      <c r="AU441" s="237" t="s">
        <v>86</v>
      </c>
      <c r="AV441" s="13" t="s">
        <v>86</v>
      </c>
      <c r="AW441" s="13" t="s">
        <v>38</v>
      </c>
      <c r="AX441" s="13" t="s">
        <v>76</v>
      </c>
      <c r="AY441" s="237" t="s">
        <v>128</v>
      </c>
    </row>
    <row r="442" s="13" customFormat="1">
      <c r="A442" s="13"/>
      <c r="B442" s="227"/>
      <c r="C442" s="228"/>
      <c r="D442" s="219" t="s">
        <v>144</v>
      </c>
      <c r="E442" s="229" t="s">
        <v>21</v>
      </c>
      <c r="F442" s="230" t="s">
        <v>612</v>
      </c>
      <c r="G442" s="228"/>
      <c r="H442" s="231">
        <v>32.258000000000003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144</v>
      </c>
      <c r="AU442" s="237" t="s">
        <v>86</v>
      </c>
      <c r="AV442" s="13" t="s">
        <v>86</v>
      </c>
      <c r="AW442" s="13" t="s">
        <v>38</v>
      </c>
      <c r="AX442" s="13" t="s">
        <v>76</v>
      </c>
      <c r="AY442" s="237" t="s">
        <v>128</v>
      </c>
    </row>
    <row r="443" s="14" customFormat="1">
      <c r="A443" s="14"/>
      <c r="B443" s="238"/>
      <c r="C443" s="239"/>
      <c r="D443" s="219" t="s">
        <v>144</v>
      </c>
      <c r="E443" s="240" t="s">
        <v>21</v>
      </c>
      <c r="F443" s="241" t="s">
        <v>288</v>
      </c>
      <c r="G443" s="239"/>
      <c r="H443" s="242">
        <v>43.537999999999997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144</v>
      </c>
      <c r="AU443" s="248" t="s">
        <v>86</v>
      </c>
      <c r="AV443" s="14" t="s">
        <v>129</v>
      </c>
      <c r="AW443" s="14" t="s">
        <v>38</v>
      </c>
      <c r="AX443" s="14" t="s">
        <v>76</v>
      </c>
      <c r="AY443" s="248" t="s">
        <v>128</v>
      </c>
    </row>
    <row r="444" s="15" customFormat="1">
      <c r="A444" s="15"/>
      <c r="B444" s="249"/>
      <c r="C444" s="250"/>
      <c r="D444" s="219" t="s">
        <v>144</v>
      </c>
      <c r="E444" s="251" t="s">
        <v>21</v>
      </c>
      <c r="F444" s="252" t="s">
        <v>159</v>
      </c>
      <c r="G444" s="250"/>
      <c r="H444" s="253">
        <v>66.676000000000002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9" t="s">
        <v>144</v>
      </c>
      <c r="AU444" s="259" t="s">
        <v>86</v>
      </c>
      <c r="AV444" s="15" t="s">
        <v>136</v>
      </c>
      <c r="AW444" s="15" t="s">
        <v>38</v>
      </c>
      <c r="AX444" s="15" t="s">
        <v>84</v>
      </c>
      <c r="AY444" s="259" t="s">
        <v>128</v>
      </c>
    </row>
    <row r="445" s="2" customFormat="1" ht="26.4" customHeight="1">
      <c r="A445" s="40"/>
      <c r="B445" s="41"/>
      <c r="C445" s="260" t="s">
        <v>613</v>
      </c>
      <c r="D445" s="260" t="s">
        <v>269</v>
      </c>
      <c r="E445" s="261" t="s">
        <v>614</v>
      </c>
      <c r="F445" s="262" t="s">
        <v>615</v>
      </c>
      <c r="G445" s="263" t="s">
        <v>218</v>
      </c>
      <c r="H445" s="264">
        <v>9</v>
      </c>
      <c r="I445" s="265"/>
      <c r="J445" s="266">
        <f>ROUND(I445*H445,2)</f>
        <v>0</v>
      </c>
      <c r="K445" s="262" t="s">
        <v>21</v>
      </c>
      <c r="L445" s="267"/>
      <c r="M445" s="268" t="s">
        <v>21</v>
      </c>
      <c r="N445" s="269" t="s">
        <v>47</v>
      </c>
      <c r="O445" s="86"/>
      <c r="P445" s="215">
        <f>O445*H445</f>
        <v>0</v>
      </c>
      <c r="Q445" s="215">
        <v>0.0015835999999999999</v>
      </c>
      <c r="R445" s="215">
        <f>Q445*H445</f>
        <v>0.014252399999999998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370</v>
      </c>
      <c r="AT445" s="217" t="s">
        <v>269</v>
      </c>
      <c r="AU445" s="217" t="s">
        <v>86</v>
      </c>
      <c r="AY445" s="19" t="s">
        <v>128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84</v>
      </c>
      <c r="BK445" s="218">
        <f>ROUND(I445*H445,2)</f>
        <v>0</v>
      </c>
      <c r="BL445" s="19" t="s">
        <v>251</v>
      </c>
      <c r="BM445" s="217" t="s">
        <v>616</v>
      </c>
    </row>
    <row r="446" s="2" customFormat="1">
      <c r="A446" s="40"/>
      <c r="B446" s="41"/>
      <c r="C446" s="42"/>
      <c r="D446" s="219" t="s">
        <v>138</v>
      </c>
      <c r="E446" s="42"/>
      <c r="F446" s="220" t="s">
        <v>615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138</v>
      </c>
      <c r="AU446" s="19" t="s">
        <v>86</v>
      </c>
    </row>
    <row r="447" s="2" customFormat="1">
      <c r="A447" s="40"/>
      <c r="B447" s="41"/>
      <c r="C447" s="42"/>
      <c r="D447" s="219" t="s">
        <v>142</v>
      </c>
      <c r="E447" s="42"/>
      <c r="F447" s="226" t="s">
        <v>265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142</v>
      </c>
      <c r="AU447" s="19" t="s">
        <v>86</v>
      </c>
    </row>
    <row r="448" s="13" customFormat="1">
      <c r="A448" s="13"/>
      <c r="B448" s="227"/>
      <c r="C448" s="228"/>
      <c r="D448" s="219" t="s">
        <v>144</v>
      </c>
      <c r="E448" s="229" t="s">
        <v>21</v>
      </c>
      <c r="F448" s="230" t="s">
        <v>617</v>
      </c>
      <c r="G448" s="228"/>
      <c r="H448" s="231">
        <v>6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144</v>
      </c>
      <c r="AU448" s="237" t="s">
        <v>86</v>
      </c>
      <c r="AV448" s="13" t="s">
        <v>86</v>
      </c>
      <c r="AW448" s="13" t="s">
        <v>38</v>
      </c>
      <c r="AX448" s="13" t="s">
        <v>76</v>
      </c>
      <c r="AY448" s="237" t="s">
        <v>128</v>
      </c>
    </row>
    <row r="449" s="13" customFormat="1">
      <c r="A449" s="13"/>
      <c r="B449" s="227"/>
      <c r="C449" s="228"/>
      <c r="D449" s="219" t="s">
        <v>144</v>
      </c>
      <c r="E449" s="229" t="s">
        <v>21</v>
      </c>
      <c r="F449" s="230" t="s">
        <v>618</v>
      </c>
      <c r="G449" s="228"/>
      <c r="H449" s="231">
        <v>3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144</v>
      </c>
      <c r="AU449" s="237" t="s">
        <v>86</v>
      </c>
      <c r="AV449" s="13" t="s">
        <v>86</v>
      </c>
      <c r="AW449" s="13" t="s">
        <v>38</v>
      </c>
      <c r="AX449" s="13" t="s">
        <v>76</v>
      </c>
      <c r="AY449" s="237" t="s">
        <v>128</v>
      </c>
    </row>
    <row r="450" s="15" customFormat="1">
      <c r="A450" s="15"/>
      <c r="B450" s="249"/>
      <c r="C450" s="250"/>
      <c r="D450" s="219" t="s">
        <v>144</v>
      </c>
      <c r="E450" s="251" t="s">
        <v>21</v>
      </c>
      <c r="F450" s="252" t="s">
        <v>159</v>
      </c>
      <c r="G450" s="250"/>
      <c r="H450" s="253">
        <v>9</v>
      </c>
      <c r="I450" s="254"/>
      <c r="J450" s="250"/>
      <c r="K450" s="250"/>
      <c r="L450" s="255"/>
      <c r="M450" s="256"/>
      <c r="N450" s="257"/>
      <c r="O450" s="257"/>
      <c r="P450" s="257"/>
      <c r="Q450" s="257"/>
      <c r="R450" s="257"/>
      <c r="S450" s="257"/>
      <c r="T450" s="25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9" t="s">
        <v>144</v>
      </c>
      <c r="AU450" s="259" t="s">
        <v>86</v>
      </c>
      <c r="AV450" s="15" t="s">
        <v>136</v>
      </c>
      <c r="AW450" s="15" t="s">
        <v>38</v>
      </c>
      <c r="AX450" s="15" t="s">
        <v>84</v>
      </c>
      <c r="AY450" s="259" t="s">
        <v>128</v>
      </c>
    </row>
    <row r="451" s="2" customFormat="1" ht="26.4" customHeight="1">
      <c r="A451" s="40"/>
      <c r="B451" s="41"/>
      <c r="C451" s="260" t="s">
        <v>619</v>
      </c>
      <c r="D451" s="260" t="s">
        <v>269</v>
      </c>
      <c r="E451" s="261" t="s">
        <v>620</v>
      </c>
      <c r="F451" s="262" t="s">
        <v>621</v>
      </c>
      <c r="G451" s="263" t="s">
        <v>218</v>
      </c>
      <c r="H451" s="264">
        <v>2</v>
      </c>
      <c r="I451" s="265"/>
      <c r="J451" s="266">
        <f>ROUND(I451*H451,2)</f>
        <v>0</v>
      </c>
      <c r="K451" s="262" t="s">
        <v>21</v>
      </c>
      <c r="L451" s="267"/>
      <c r="M451" s="268" t="s">
        <v>21</v>
      </c>
      <c r="N451" s="269" t="s">
        <v>47</v>
      </c>
      <c r="O451" s="86"/>
      <c r="P451" s="215">
        <f>O451*H451</f>
        <v>0</v>
      </c>
      <c r="Q451" s="215">
        <v>0.001926</v>
      </c>
      <c r="R451" s="215">
        <f>Q451*H451</f>
        <v>0.003852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370</v>
      </c>
      <c r="AT451" s="217" t="s">
        <v>269</v>
      </c>
      <c r="AU451" s="217" t="s">
        <v>86</v>
      </c>
      <c r="AY451" s="19" t="s">
        <v>128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84</v>
      </c>
      <c r="BK451" s="218">
        <f>ROUND(I451*H451,2)</f>
        <v>0</v>
      </c>
      <c r="BL451" s="19" t="s">
        <v>251</v>
      </c>
      <c r="BM451" s="217" t="s">
        <v>622</v>
      </c>
    </row>
    <row r="452" s="2" customFormat="1">
      <c r="A452" s="40"/>
      <c r="B452" s="41"/>
      <c r="C452" s="42"/>
      <c r="D452" s="219" t="s">
        <v>138</v>
      </c>
      <c r="E452" s="42"/>
      <c r="F452" s="220" t="s">
        <v>621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138</v>
      </c>
      <c r="AU452" s="19" t="s">
        <v>86</v>
      </c>
    </row>
    <row r="453" s="2" customFormat="1">
      <c r="A453" s="40"/>
      <c r="B453" s="41"/>
      <c r="C453" s="42"/>
      <c r="D453" s="219" t="s">
        <v>142</v>
      </c>
      <c r="E453" s="42"/>
      <c r="F453" s="226" t="s">
        <v>597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142</v>
      </c>
      <c r="AU453" s="19" t="s">
        <v>86</v>
      </c>
    </row>
    <row r="454" s="13" customFormat="1">
      <c r="A454" s="13"/>
      <c r="B454" s="227"/>
      <c r="C454" s="228"/>
      <c r="D454" s="219" t="s">
        <v>144</v>
      </c>
      <c r="E454" s="229" t="s">
        <v>21</v>
      </c>
      <c r="F454" s="230" t="s">
        <v>623</v>
      </c>
      <c r="G454" s="228"/>
      <c r="H454" s="231">
        <v>2</v>
      </c>
      <c r="I454" s="232"/>
      <c r="J454" s="228"/>
      <c r="K454" s="228"/>
      <c r="L454" s="233"/>
      <c r="M454" s="234"/>
      <c r="N454" s="235"/>
      <c r="O454" s="235"/>
      <c r="P454" s="235"/>
      <c r="Q454" s="235"/>
      <c r="R454" s="235"/>
      <c r="S454" s="235"/>
      <c r="T454" s="23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7" t="s">
        <v>144</v>
      </c>
      <c r="AU454" s="237" t="s">
        <v>86</v>
      </c>
      <c r="AV454" s="13" t="s">
        <v>86</v>
      </c>
      <c r="AW454" s="13" t="s">
        <v>38</v>
      </c>
      <c r="AX454" s="13" t="s">
        <v>84</v>
      </c>
      <c r="AY454" s="237" t="s">
        <v>128</v>
      </c>
    </row>
    <row r="455" s="2" customFormat="1" ht="16.5" customHeight="1">
      <c r="A455" s="40"/>
      <c r="B455" s="41"/>
      <c r="C455" s="260" t="s">
        <v>624</v>
      </c>
      <c r="D455" s="260" t="s">
        <v>269</v>
      </c>
      <c r="E455" s="261" t="s">
        <v>625</v>
      </c>
      <c r="F455" s="262" t="s">
        <v>626</v>
      </c>
      <c r="G455" s="263" t="s">
        <v>175</v>
      </c>
      <c r="H455" s="264">
        <v>0.0040000000000000001</v>
      </c>
      <c r="I455" s="265"/>
      <c r="J455" s="266">
        <f>ROUND(I455*H455,2)</f>
        <v>0</v>
      </c>
      <c r="K455" s="262" t="s">
        <v>21</v>
      </c>
      <c r="L455" s="267"/>
      <c r="M455" s="268" t="s">
        <v>21</v>
      </c>
      <c r="N455" s="269" t="s">
        <v>47</v>
      </c>
      <c r="O455" s="86"/>
      <c r="P455" s="215">
        <f>O455*H455</f>
        <v>0</v>
      </c>
      <c r="Q455" s="215">
        <v>1</v>
      </c>
      <c r="R455" s="215">
        <f>Q455*H455</f>
        <v>0.0040000000000000001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370</v>
      </c>
      <c r="AT455" s="217" t="s">
        <v>269</v>
      </c>
      <c r="AU455" s="217" t="s">
        <v>86</v>
      </c>
      <c r="AY455" s="19" t="s">
        <v>128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84</v>
      </c>
      <c r="BK455" s="218">
        <f>ROUND(I455*H455,2)</f>
        <v>0</v>
      </c>
      <c r="BL455" s="19" t="s">
        <v>251</v>
      </c>
      <c r="BM455" s="217" t="s">
        <v>627</v>
      </c>
    </row>
    <row r="456" s="2" customFormat="1">
      <c r="A456" s="40"/>
      <c r="B456" s="41"/>
      <c r="C456" s="42"/>
      <c r="D456" s="219" t="s">
        <v>138</v>
      </c>
      <c r="E456" s="42"/>
      <c r="F456" s="220" t="s">
        <v>626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138</v>
      </c>
      <c r="AU456" s="19" t="s">
        <v>86</v>
      </c>
    </row>
    <row r="457" s="13" customFormat="1">
      <c r="A457" s="13"/>
      <c r="B457" s="227"/>
      <c r="C457" s="228"/>
      <c r="D457" s="219" t="s">
        <v>144</v>
      </c>
      <c r="E457" s="229" t="s">
        <v>21</v>
      </c>
      <c r="F457" s="230" t="s">
        <v>628</v>
      </c>
      <c r="G457" s="228"/>
      <c r="H457" s="231">
        <v>0.0040000000000000001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144</v>
      </c>
      <c r="AU457" s="237" t="s">
        <v>86</v>
      </c>
      <c r="AV457" s="13" t="s">
        <v>86</v>
      </c>
      <c r="AW457" s="13" t="s">
        <v>38</v>
      </c>
      <c r="AX457" s="13" t="s">
        <v>84</v>
      </c>
      <c r="AY457" s="237" t="s">
        <v>128</v>
      </c>
    </row>
    <row r="458" s="2" customFormat="1" ht="16.5" customHeight="1">
      <c r="A458" s="40"/>
      <c r="B458" s="41"/>
      <c r="C458" s="260" t="s">
        <v>629</v>
      </c>
      <c r="D458" s="260" t="s">
        <v>269</v>
      </c>
      <c r="E458" s="261" t="s">
        <v>630</v>
      </c>
      <c r="F458" s="262" t="s">
        <v>631</v>
      </c>
      <c r="G458" s="263" t="s">
        <v>226</v>
      </c>
      <c r="H458" s="264">
        <v>12.699999999999999</v>
      </c>
      <c r="I458" s="265"/>
      <c r="J458" s="266">
        <f>ROUND(I458*H458,2)</f>
        <v>0</v>
      </c>
      <c r="K458" s="262" t="s">
        <v>21</v>
      </c>
      <c r="L458" s="267"/>
      <c r="M458" s="268" t="s">
        <v>21</v>
      </c>
      <c r="N458" s="269" t="s">
        <v>47</v>
      </c>
      <c r="O458" s="86"/>
      <c r="P458" s="215">
        <f>O458*H458</f>
        <v>0</v>
      </c>
      <c r="Q458" s="215">
        <v>0.0025400000000000002</v>
      </c>
      <c r="R458" s="215">
        <f>Q458*H458</f>
        <v>0.032258000000000002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196</v>
      </c>
      <c r="AT458" s="217" t="s">
        <v>269</v>
      </c>
      <c r="AU458" s="217" t="s">
        <v>86</v>
      </c>
      <c r="AY458" s="19" t="s">
        <v>128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84</v>
      </c>
      <c r="BK458" s="218">
        <f>ROUND(I458*H458,2)</f>
        <v>0</v>
      </c>
      <c r="BL458" s="19" t="s">
        <v>136</v>
      </c>
      <c r="BM458" s="217" t="s">
        <v>632</v>
      </c>
    </row>
    <row r="459" s="2" customFormat="1">
      <c r="A459" s="40"/>
      <c r="B459" s="41"/>
      <c r="C459" s="42"/>
      <c r="D459" s="219" t="s">
        <v>138</v>
      </c>
      <c r="E459" s="42"/>
      <c r="F459" s="220" t="s">
        <v>631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138</v>
      </c>
      <c r="AU459" s="19" t="s">
        <v>86</v>
      </c>
    </row>
    <row r="460" s="2" customFormat="1">
      <c r="A460" s="40"/>
      <c r="B460" s="41"/>
      <c r="C460" s="42"/>
      <c r="D460" s="219" t="s">
        <v>142</v>
      </c>
      <c r="E460" s="42"/>
      <c r="F460" s="226" t="s">
        <v>633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142</v>
      </c>
      <c r="AU460" s="19" t="s">
        <v>86</v>
      </c>
    </row>
    <row r="461" s="13" customFormat="1">
      <c r="A461" s="13"/>
      <c r="B461" s="227"/>
      <c r="C461" s="228"/>
      <c r="D461" s="219" t="s">
        <v>144</v>
      </c>
      <c r="E461" s="229" t="s">
        <v>21</v>
      </c>
      <c r="F461" s="230" t="s">
        <v>634</v>
      </c>
      <c r="G461" s="228"/>
      <c r="H461" s="231">
        <v>12.699999999999999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144</v>
      </c>
      <c r="AU461" s="237" t="s">
        <v>86</v>
      </c>
      <c r="AV461" s="13" t="s">
        <v>86</v>
      </c>
      <c r="AW461" s="13" t="s">
        <v>38</v>
      </c>
      <c r="AX461" s="13" t="s">
        <v>84</v>
      </c>
      <c r="AY461" s="237" t="s">
        <v>128</v>
      </c>
    </row>
    <row r="462" s="2" customFormat="1" ht="16.5" customHeight="1">
      <c r="A462" s="40"/>
      <c r="B462" s="41"/>
      <c r="C462" s="206" t="s">
        <v>635</v>
      </c>
      <c r="D462" s="206" t="s">
        <v>131</v>
      </c>
      <c r="E462" s="207" t="s">
        <v>636</v>
      </c>
      <c r="F462" s="208" t="s">
        <v>637</v>
      </c>
      <c r="G462" s="209" t="s">
        <v>495</v>
      </c>
      <c r="H462" s="210">
        <v>22.469999999999999</v>
      </c>
      <c r="I462" s="211"/>
      <c r="J462" s="212">
        <f>ROUND(I462*H462,2)</f>
        <v>0</v>
      </c>
      <c r="K462" s="208" t="s">
        <v>135</v>
      </c>
      <c r="L462" s="46"/>
      <c r="M462" s="213" t="s">
        <v>21</v>
      </c>
      <c r="N462" s="214" t="s">
        <v>47</v>
      </c>
      <c r="O462" s="86"/>
      <c r="P462" s="215">
        <f>O462*H462</f>
        <v>0</v>
      </c>
      <c r="Q462" s="215">
        <v>6.9999999999999994E-05</v>
      </c>
      <c r="R462" s="215">
        <f>Q462*H462</f>
        <v>0.0015728999999999997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251</v>
      </c>
      <c r="AT462" s="217" t="s">
        <v>131</v>
      </c>
      <c r="AU462" s="217" t="s">
        <v>86</v>
      </c>
      <c r="AY462" s="19" t="s">
        <v>128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84</v>
      </c>
      <c r="BK462" s="218">
        <f>ROUND(I462*H462,2)</f>
        <v>0</v>
      </c>
      <c r="BL462" s="19" t="s">
        <v>251</v>
      </c>
      <c r="BM462" s="217" t="s">
        <v>638</v>
      </c>
    </row>
    <row r="463" s="2" customFormat="1">
      <c r="A463" s="40"/>
      <c r="B463" s="41"/>
      <c r="C463" s="42"/>
      <c r="D463" s="219" t="s">
        <v>138</v>
      </c>
      <c r="E463" s="42"/>
      <c r="F463" s="220" t="s">
        <v>639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138</v>
      </c>
      <c r="AU463" s="19" t="s">
        <v>86</v>
      </c>
    </row>
    <row r="464" s="2" customFormat="1">
      <c r="A464" s="40"/>
      <c r="B464" s="41"/>
      <c r="C464" s="42"/>
      <c r="D464" s="224" t="s">
        <v>140</v>
      </c>
      <c r="E464" s="42"/>
      <c r="F464" s="225" t="s">
        <v>640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140</v>
      </c>
      <c r="AU464" s="19" t="s">
        <v>86</v>
      </c>
    </row>
    <row r="465" s="13" customFormat="1">
      <c r="A465" s="13"/>
      <c r="B465" s="227"/>
      <c r="C465" s="228"/>
      <c r="D465" s="219" t="s">
        <v>144</v>
      </c>
      <c r="E465" s="229" t="s">
        <v>21</v>
      </c>
      <c r="F465" s="230" t="s">
        <v>641</v>
      </c>
      <c r="G465" s="228"/>
      <c r="H465" s="231">
        <v>16.170000000000002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144</v>
      </c>
      <c r="AU465" s="237" t="s">
        <v>86</v>
      </c>
      <c r="AV465" s="13" t="s">
        <v>86</v>
      </c>
      <c r="AW465" s="13" t="s">
        <v>38</v>
      </c>
      <c r="AX465" s="13" t="s">
        <v>76</v>
      </c>
      <c r="AY465" s="237" t="s">
        <v>128</v>
      </c>
    </row>
    <row r="466" s="13" customFormat="1">
      <c r="A466" s="13"/>
      <c r="B466" s="227"/>
      <c r="C466" s="228"/>
      <c r="D466" s="219" t="s">
        <v>144</v>
      </c>
      <c r="E466" s="229" t="s">
        <v>21</v>
      </c>
      <c r="F466" s="230" t="s">
        <v>642</v>
      </c>
      <c r="G466" s="228"/>
      <c r="H466" s="231">
        <v>6.2999999999999998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144</v>
      </c>
      <c r="AU466" s="237" t="s">
        <v>86</v>
      </c>
      <c r="AV466" s="13" t="s">
        <v>86</v>
      </c>
      <c r="AW466" s="13" t="s">
        <v>38</v>
      </c>
      <c r="AX466" s="13" t="s">
        <v>76</v>
      </c>
      <c r="AY466" s="237" t="s">
        <v>128</v>
      </c>
    </row>
    <row r="467" s="15" customFormat="1">
      <c r="A467" s="15"/>
      <c r="B467" s="249"/>
      <c r="C467" s="250"/>
      <c r="D467" s="219" t="s">
        <v>144</v>
      </c>
      <c r="E467" s="251" t="s">
        <v>21</v>
      </c>
      <c r="F467" s="252" t="s">
        <v>159</v>
      </c>
      <c r="G467" s="250"/>
      <c r="H467" s="253">
        <v>22.469999999999999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9" t="s">
        <v>144</v>
      </c>
      <c r="AU467" s="259" t="s">
        <v>86</v>
      </c>
      <c r="AV467" s="15" t="s">
        <v>136</v>
      </c>
      <c r="AW467" s="15" t="s">
        <v>38</v>
      </c>
      <c r="AX467" s="15" t="s">
        <v>84</v>
      </c>
      <c r="AY467" s="259" t="s">
        <v>128</v>
      </c>
    </row>
    <row r="468" s="2" customFormat="1" ht="16.5" customHeight="1">
      <c r="A468" s="40"/>
      <c r="B468" s="41"/>
      <c r="C468" s="260" t="s">
        <v>643</v>
      </c>
      <c r="D468" s="260" t="s">
        <v>269</v>
      </c>
      <c r="E468" s="261" t="s">
        <v>644</v>
      </c>
      <c r="F468" s="262" t="s">
        <v>645</v>
      </c>
      <c r="G468" s="263" t="s">
        <v>175</v>
      </c>
      <c r="H468" s="264">
        <v>0.051999999999999998</v>
      </c>
      <c r="I468" s="265"/>
      <c r="J468" s="266">
        <f>ROUND(I468*H468,2)</f>
        <v>0</v>
      </c>
      <c r="K468" s="262" t="s">
        <v>21</v>
      </c>
      <c r="L468" s="267"/>
      <c r="M468" s="268" t="s">
        <v>21</v>
      </c>
      <c r="N468" s="269" t="s">
        <v>47</v>
      </c>
      <c r="O468" s="86"/>
      <c r="P468" s="215">
        <f>O468*H468</f>
        <v>0</v>
      </c>
      <c r="Q468" s="215">
        <v>1</v>
      </c>
      <c r="R468" s="215">
        <f>Q468*H468</f>
        <v>0.051999999999999998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196</v>
      </c>
      <c r="AT468" s="217" t="s">
        <v>269</v>
      </c>
      <c r="AU468" s="217" t="s">
        <v>86</v>
      </c>
      <c r="AY468" s="19" t="s">
        <v>128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84</v>
      </c>
      <c r="BK468" s="218">
        <f>ROUND(I468*H468,2)</f>
        <v>0</v>
      </c>
      <c r="BL468" s="19" t="s">
        <v>136</v>
      </c>
      <c r="BM468" s="217" t="s">
        <v>646</v>
      </c>
    </row>
    <row r="469" s="2" customFormat="1">
      <c r="A469" s="40"/>
      <c r="B469" s="41"/>
      <c r="C469" s="42"/>
      <c r="D469" s="219" t="s">
        <v>138</v>
      </c>
      <c r="E469" s="42"/>
      <c r="F469" s="220" t="s">
        <v>645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138</v>
      </c>
      <c r="AU469" s="19" t="s">
        <v>86</v>
      </c>
    </row>
    <row r="470" s="2" customFormat="1">
      <c r="A470" s="40"/>
      <c r="B470" s="41"/>
      <c r="C470" s="42"/>
      <c r="D470" s="219" t="s">
        <v>142</v>
      </c>
      <c r="E470" s="42"/>
      <c r="F470" s="226" t="s">
        <v>647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142</v>
      </c>
      <c r="AU470" s="19" t="s">
        <v>86</v>
      </c>
    </row>
    <row r="471" s="13" customFormat="1">
      <c r="A471" s="13"/>
      <c r="B471" s="227"/>
      <c r="C471" s="228"/>
      <c r="D471" s="219" t="s">
        <v>144</v>
      </c>
      <c r="E471" s="229" t="s">
        <v>21</v>
      </c>
      <c r="F471" s="230" t="s">
        <v>648</v>
      </c>
      <c r="G471" s="228"/>
      <c r="H471" s="231">
        <v>0.042999999999999997</v>
      </c>
      <c r="I471" s="232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7" t="s">
        <v>144</v>
      </c>
      <c r="AU471" s="237" t="s">
        <v>86</v>
      </c>
      <c r="AV471" s="13" t="s">
        <v>86</v>
      </c>
      <c r="AW471" s="13" t="s">
        <v>38</v>
      </c>
      <c r="AX471" s="13" t="s">
        <v>76</v>
      </c>
      <c r="AY471" s="237" t="s">
        <v>128</v>
      </c>
    </row>
    <row r="472" s="13" customFormat="1">
      <c r="A472" s="13"/>
      <c r="B472" s="227"/>
      <c r="C472" s="228"/>
      <c r="D472" s="219" t="s">
        <v>144</v>
      </c>
      <c r="E472" s="229" t="s">
        <v>21</v>
      </c>
      <c r="F472" s="230" t="s">
        <v>649</v>
      </c>
      <c r="G472" s="228"/>
      <c r="H472" s="231">
        <v>0.0089999999999999993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144</v>
      </c>
      <c r="AU472" s="237" t="s">
        <v>86</v>
      </c>
      <c r="AV472" s="13" t="s">
        <v>86</v>
      </c>
      <c r="AW472" s="13" t="s">
        <v>38</v>
      </c>
      <c r="AX472" s="13" t="s">
        <v>76</v>
      </c>
      <c r="AY472" s="237" t="s">
        <v>128</v>
      </c>
    </row>
    <row r="473" s="15" customFormat="1">
      <c r="A473" s="15"/>
      <c r="B473" s="249"/>
      <c r="C473" s="250"/>
      <c r="D473" s="219" t="s">
        <v>144</v>
      </c>
      <c r="E473" s="251" t="s">
        <v>21</v>
      </c>
      <c r="F473" s="252" t="s">
        <v>159</v>
      </c>
      <c r="G473" s="250"/>
      <c r="H473" s="253">
        <v>0.051999999999999998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9" t="s">
        <v>144</v>
      </c>
      <c r="AU473" s="259" t="s">
        <v>86</v>
      </c>
      <c r="AV473" s="15" t="s">
        <v>136</v>
      </c>
      <c r="AW473" s="15" t="s">
        <v>38</v>
      </c>
      <c r="AX473" s="15" t="s">
        <v>84</v>
      </c>
      <c r="AY473" s="259" t="s">
        <v>128</v>
      </c>
    </row>
    <row r="474" s="2" customFormat="1" ht="16.5" customHeight="1">
      <c r="A474" s="40"/>
      <c r="B474" s="41"/>
      <c r="C474" s="206" t="s">
        <v>650</v>
      </c>
      <c r="D474" s="206" t="s">
        <v>131</v>
      </c>
      <c r="E474" s="207" t="s">
        <v>651</v>
      </c>
      <c r="F474" s="208" t="s">
        <v>652</v>
      </c>
      <c r="G474" s="209" t="s">
        <v>495</v>
      </c>
      <c r="H474" s="210">
        <v>211.65799999999999</v>
      </c>
      <c r="I474" s="211"/>
      <c r="J474" s="212">
        <f>ROUND(I474*H474,2)</f>
        <v>0</v>
      </c>
      <c r="K474" s="208" t="s">
        <v>135</v>
      </c>
      <c r="L474" s="46"/>
      <c r="M474" s="213" t="s">
        <v>21</v>
      </c>
      <c r="N474" s="214" t="s">
        <v>47</v>
      </c>
      <c r="O474" s="86"/>
      <c r="P474" s="215">
        <f>O474*H474</f>
        <v>0</v>
      </c>
      <c r="Q474" s="215">
        <v>6.0000000000000002E-05</v>
      </c>
      <c r="R474" s="215">
        <f>Q474*H474</f>
        <v>0.012699479999999999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251</v>
      </c>
      <c r="AT474" s="217" t="s">
        <v>131</v>
      </c>
      <c r="AU474" s="217" t="s">
        <v>86</v>
      </c>
      <c r="AY474" s="19" t="s">
        <v>128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84</v>
      </c>
      <c r="BK474" s="218">
        <f>ROUND(I474*H474,2)</f>
        <v>0</v>
      </c>
      <c r="BL474" s="19" t="s">
        <v>251</v>
      </c>
      <c r="BM474" s="217" t="s">
        <v>653</v>
      </c>
    </row>
    <row r="475" s="2" customFormat="1">
      <c r="A475" s="40"/>
      <c r="B475" s="41"/>
      <c r="C475" s="42"/>
      <c r="D475" s="219" t="s">
        <v>138</v>
      </c>
      <c r="E475" s="42"/>
      <c r="F475" s="220" t="s">
        <v>654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138</v>
      </c>
      <c r="AU475" s="19" t="s">
        <v>86</v>
      </c>
    </row>
    <row r="476" s="2" customFormat="1">
      <c r="A476" s="40"/>
      <c r="B476" s="41"/>
      <c r="C476" s="42"/>
      <c r="D476" s="224" t="s">
        <v>140</v>
      </c>
      <c r="E476" s="42"/>
      <c r="F476" s="225" t="s">
        <v>655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140</v>
      </c>
      <c r="AU476" s="19" t="s">
        <v>86</v>
      </c>
    </row>
    <row r="477" s="2" customFormat="1">
      <c r="A477" s="40"/>
      <c r="B477" s="41"/>
      <c r="C477" s="42"/>
      <c r="D477" s="219" t="s">
        <v>142</v>
      </c>
      <c r="E477" s="42"/>
      <c r="F477" s="226" t="s">
        <v>656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142</v>
      </c>
      <c r="AU477" s="19" t="s">
        <v>86</v>
      </c>
    </row>
    <row r="478" s="13" customFormat="1">
      <c r="A478" s="13"/>
      <c r="B478" s="227"/>
      <c r="C478" s="228"/>
      <c r="D478" s="219" t="s">
        <v>144</v>
      </c>
      <c r="E478" s="229" t="s">
        <v>21</v>
      </c>
      <c r="F478" s="230" t="s">
        <v>657</v>
      </c>
      <c r="G478" s="228"/>
      <c r="H478" s="231">
        <v>52.643999999999998</v>
      </c>
      <c r="I478" s="232"/>
      <c r="J478" s="228"/>
      <c r="K478" s="228"/>
      <c r="L478" s="233"/>
      <c r="M478" s="234"/>
      <c r="N478" s="235"/>
      <c r="O478" s="235"/>
      <c r="P478" s="235"/>
      <c r="Q478" s="235"/>
      <c r="R478" s="235"/>
      <c r="S478" s="235"/>
      <c r="T478" s="23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7" t="s">
        <v>144</v>
      </c>
      <c r="AU478" s="237" t="s">
        <v>86</v>
      </c>
      <c r="AV478" s="13" t="s">
        <v>86</v>
      </c>
      <c r="AW478" s="13" t="s">
        <v>38</v>
      </c>
      <c r="AX478" s="13" t="s">
        <v>76</v>
      </c>
      <c r="AY478" s="237" t="s">
        <v>128</v>
      </c>
    </row>
    <row r="479" s="13" customFormat="1">
      <c r="A479" s="13"/>
      <c r="B479" s="227"/>
      <c r="C479" s="228"/>
      <c r="D479" s="219" t="s">
        <v>144</v>
      </c>
      <c r="E479" s="229" t="s">
        <v>21</v>
      </c>
      <c r="F479" s="230" t="s">
        <v>658</v>
      </c>
      <c r="G479" s="228"/>
      <c r="H479" s="231">
        <v>141.66800000000001</v>
      </c>
      <c r="I479" s="232"/>
      <c r="J479" s="228"/>
      <c r="K479" s="228"/>
      <c r="L479" s="233"/>
      <c r="M479" s="234"/>
      <c r="N479" s="235"/>
      <c r="O479" s="235"/>
      <c r="P479" s="235"/>
      <c r="Q479" s="235"/>
      <c r="R479" s="235"/>
      <c r="S479" s="235"/>
      <c r="T479" s="23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7" t="s">
        <v>144</v>
      </c>
      <c r="AU479" s="237" t="s">
        <v>86</v>
      </c>
      <c r="AV479" s="13" t="s">
        <v>86</v>
      </c>
      <c r="AW479" s="13" t="s">
        <v>38</v>
      </c>
      <c r="AX479" s="13" t="s">
        <v>76</v>
      </c>
      <c r="AY479" s="237" t="s">
        <v>128</v>
      </c>
    </row>
    <row r="480" s="13" customFormat="1">
      <c r="A480" s="13"/>
      <c r="B480" s="227"/>
      <c r="C480" s="228"/>
      <c r="D480" s="219" t="s">
        <v>144</v>
      </c>
      <c r="E480" s="229" t="s">
        <v>21</v>
      </c>
      <c r="F480" s="230" t="s">
        <v>659</v>
      </c>
      <c r="G480" s="228"/>
      <c r="H480" s="231">
        <v>17.346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7" t="s">
        <v>144</v>
      </c>
      <c r="AU480" s="237" t="s">
        <v>86</v>
      </c>
      <c r="AV480" s="13" t="s">
        <v>86</v>
      </c>
      <c r="AW480" s="13" t="s">
        <v>38</v>
      </c>
      <c r="AX480" s="13" t="s">
        <v>76</v>
      </c>
      <c r="AY480" s="237" t="s">
        <v>128</v>
      </c>
    </row>
    <row r="481" s="14" customFormat="1">
      <c r="A481" s="14"/>
      <c r="B481" s="238"/>
      <c r="C481" s="239"/>
      <c r="D481" s="219" t="s">
        <v>144</v>
      </c>
      <c r="E481" s="240" t="s">
        <v>21</v>
      </c>
      <c r="F481" s="241" t="s">
        <v>581</v>
      </c>
      <c r="G481" s="239"/>
      <c r="H481" s="242">
        <v>211.65799999999999</v>
      </c>
      <c r="I481" s="243"/>
      <c r="J481" s="239"/>
      <c r="K481" s="239"/>
      <c r="L481" s="244"/>
      <c r="M481" s="245"/>
      <c r="N481" s="246"/>
      <c r="O481" s="246"/>
      <c r="P481" s="246"/>
      <c r="Q481" s="246"/>
      <c r="R481" s="246"/>
      <c r="S481" s="246"/>
      <c r="T481" s="24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8" t="s">
        <v>144</v>
      </c>
      <c r="AU481" s="248" t="s">
        <v>86</v>
      </c>
      <c r="AV481" s="14" t="s">
        <v>129</v>
      </c>
      <c r="AW481" s="14" t="s">
        <v>38</v>
      </c>
      <c r="AX481" s="14" t="s">
        <v>76</v>
      </c>
      <c r="AY481" s="248" t="s">
        <v>128</v>
      </c>
    </row>
    <row r="482" s="15" customFormat="1">
      <c r="A482" s="15"/>
      <c r="B482" s="249"/>
      <c r="C482" s="250"/>
      <c r="D482" s="219" t="s">
        <v>144</v>
      </c>
      <c r="E482" s="251" t="s">
        <v>21</v>
      </c>
      <c r="F482" s="252" t="s">
        <v>159</v>
      </c>
      <c r="G482" s="250"/>
      <c r="H482" s="253">
        <v>211.65799999999999</v>
      </c>
      <c r="I482" s="254"/>
      <c r="J482" s="250"/>
      <c r="K482" s="250"/>
      <c r="L482" s="255"/>
      <c r="M482" s="256"/>
      <c r="N482" s="257"/>
      <c r="O482" s="257"/>
      <c r="P482" s="257"/>
      <c r="Q482" s="257"/>
      <c r="R482" s="257"/>
      <c r="S482" s="257"/>
      <c r="T482" s="258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9" t="s">
        <v>144</v>
      </c>
      <c r="AU482" s="259" t="s">
        <v>86</v>
      </c>
      <c r="AV482" s="15" t="s">
        <v>136</v>
      </c>
      <c r="AW482" s="15" t="s">
        <v>38</v>
      </c>
      <c r="AX482" s="15" t="s">
        <v>84</v>
      </c>
      <c r="AY482" s="259" t="s">
        <v>128</v>
      </c>
    </row>
    <row r="483" s="2" customFormat="1" ht="16.5" customHeight="1">
      <c r="A483" s="40"/>
      <c r="B483" s="41"/>
      <c r="C483" s="260" t="s">
        <v>660</v>
      </c>
      <c r="D483" s="260" t="s">
        <v>269</v>
      </c>
      <c r="E483" s="261" t="s">
        <v>661</v>
      </c>
      <c r="F483" s="262" t="s">
        <v>662</v>
      </c>
      <c r="G483" s="263" t="s">
        <v>175</v>
      </c>
      <c r="H483" s="264">
        <v>0.19500000000000001</v>
      </c>
      <c r="I483" s="265"/>
      <c r="J483" s="266">
        <f>ROUND(I483*H483,2)</f>
        <v>0</v>
      </c>
      <c r="K483" s="262" t="s">
        <v>21</v>
      </c>
      <c r="L483" s="267"/>
      <c r="M483" s="268" t="s">
        <v>21</v>
      </c>
      <c r="N483" s="269" t="s">
        <v>47</v>
      </c>
      <c r="O483" s="86"/>
      <c r="P483" s="215">
        <f>O483*H483</f>
        <v>0</v>
      </c>
      <c r="Q483" s="215">
        <v>1</v>
      </c>
      <c r="R483" s="215">
        <f>Q483*H483</f>
        <v>0.19500000000000001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370</v>
      </c>
      <c r="AT483" s="217" t="s">
        <v>269</v>
      </c>
      <c r="AU483" s="217" t="s">
        <v>86</v>
      </c>
      <c r="AY483" s="19" t="s">
        <v>128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84</v>
      </c>
      <c r="BK483" s="218">
        <f>ROUND(I483*H483,2)</f>
        <v>0</v>
      </c>
      <c r="BL483" s="19" t="s">
        <v>251</v>
      </c>
      <c r="BM483" s="217" t="s">
        <v>663</v>
      </c>
    </row>
    <row r="484" s="2" customFormat="1">
      <c r="A484" s="40"/>
      <c r="B484" s="41"/>
      <c r="C484" s="42"/>
      <c r="D484" s="219" t="s">
        <v>138</v>
      </c>
      <c r="E484" s="42"/>
      <c r="F484" s="220" t="s">
        <v>662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138</v>
      </c>
      <c r="AU484" s="19" t="s">
        <v>86</v>
      </c>
    </row>
    <row r="485" s="2" customFormat="1">
      <c r="A485" s="40"/>
      <c r="B485" s="41"/>
      <c r="C485" s="42"/>
      <c r="D485" s="219" t="s">
        <v>142</v>
      </c>
      <c r="E485" s="42"/>
      <c r="F485" s="226" t="s">
        <v>664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142</v>
      </c>
      <c r="AU485" s="19" t="s">
        <v>86</v>
      </c>
    </row>
    <row r="486" s="13" customFormat="1">
      <c r="A486" s="13"/>
      <c r="B486" s="227"/>
      <c r="C486" s="228"/>
      <c r="D486" s="219" t="s">
        <v>144</v>
      </c>
      <c r="E486" s="229" t="s">
        <v>21</v>
      </c>
      <c r="F486" s="230" t="s">
        <v>665</v>
      </c>
      <c r="G486" s="228"/>
      <c r="H486" s="231">
        <v>0.052999999999999998</v>
      </c>
      <c r="I486" s="232"/>
      <c r="J486" s="228"/>
      <c r="K486" s="228"/>
      <c r="L486" s="233"/>
      <c r="M486" s="234"/>
      <c r="N486" s="235"/>
      <c r="O486" s="235"/>
      <c r="P486" s="235"/>
      <c r="Q486" s="235"/>
      <c r="R486" s="235"/>
      <c r="S486" s="235"/>
      <c r="T486" s="23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7" t="s">
        <v>144</v>
      </c>
      <c r="AU486" s="237" t="s">
        <v>86</v>
      </c>
      <c r="AV486" s="13" t="s">
        <v>86</v>
      </c>
      <c r="AW486" s="13" t="s">
        <v>38</v>
      </c>
      <c r="AX486" s="13" t="s">
        <v>76</v>
      </c>
      <c r="AY486" s="237" t="s">
        <v>128</v>
      </c>
    </row>
    <row r="487" s="13" customFormat="1">
      <c r="A487" s="13"/>
      <c r="B487" s="227"/>
      <c r="C487" s="228"/>
      <c r="D487" s="219" t="s">
        <v>144</v>
      </c>
      <c r="E487" s="229" t="s">
        <v>21</v>
      </c>
      <c r="F487" s="230" t="s">
        <v>666</v>
      </c>
      <c r="G487" s="228"/>
      <c r="H487" s="231">
        <v>0.14199999999999999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144</v>
      </c>
      <c r="AU487" s="237" t="s">
        <v>86</v>
      </c>
      <c r="AV487" s="13" t="s">
        <v>86</v>
      </c>
      <c r="AW487" s="13" t="s">
        <v>38</v>
      </c>
      <c r="AX487" s="13" t="s">
        <v>76</v>
      </c>
      <c r="AY487" s="237" t="s">
        <v>128</v>
      </c>
    </row>
    <row r="488" s="15" customFormat="1">
      <c r="A488" s="15"/>
      <c r="B488" s="249"/>
      <c r="C488" s="250"/>
      <c r="D488" s="219" t="s">
        <v>144</v>
      </c>
      <c r="E488" s="251" t="s">
        <v>21</v>
      </c>
      <c r="F488" s="252" t="s">
        <v>159</v>
      </c>
      <c r="G488" s="250"/>
      <c r="H488" s="253">
        <v>0.19500000000000001</v>
      </c>
      <c r="I488" s="254"/>
      <c r="J488" s="250"/>
      <c r="K488" s="250"/>
      <c r="L488" s="255"/>
      <c r="M488" s="256"/>
      <c r="N488" s="257"/>
      <c r="O488" s="257"/>
      <c r="P488" s="257"/>
      <c r="Q488" s="257"/>
      <c r="R488" s="257"/>
      <c r="S488" s="257"/>
      <c r="T488" s="258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9" t="s">
        <v>144</v>
      </c>
      <c r="AU488" s="259" t="s">
        <v>86</v>
      </c>
      <c r="AV488" s="15" t="s">
        <v>136</v>
      </c>
      <c r="AW488" s="15" t="s">
        <v>38</v>
      </c>
      <c r="AX488" s="15" t="s">
        <v>84</v>
      </c>
      <c r="AY488" s="259" t="s">
        <v>128</v>
      </c>
    </row>
    <row r="489" s="2" customFormat="1" ht="16.5" customHeight="1">
      <c r="A489" s="40"/>
      <c r="B489" s="41"/>
      <c r="C489" s="206" t="s">
        <v>667</v>
      </c>
      <c r="D489" s="206" t="s">
        <v>131</v>
      </c>
      <c r="E489" s="207" t="s">
        <v>668</v>
      </c>
      <c r="F489" s="208" t="s">
        <v>669</v>
      </c>
      <c r="G489" s="209" t="s">
        <v>495</v>
      </c>
      <c r="H489" s="210">
        <v>92.953999999999994</v>
      </c>
      <c r="I489" s="211"/>
      <c r="J489" s="212">
        <f>ROUND(I489*H489,2)</f>
        <v>0</v>
      </c>
      <c r="K489" s="208" t="s">
        <v>135</v>
      </c>
      <c r="L489" s="46"/>
      <c r="M489" s="213" t="s">
        <v>21</v>
      </c>
      <c r="N489" s="214" t="s">
        <v>47</v>
      </c>
      <c r="O489" s="86"/>
      <c r="P489" s="215">
        <f>O489*H489</f>
        <v>0</v>
      </c>
      <c r="Q489" s="215">
        <v>6.0000000000000002E-05</v>
      </c>
      <c r="R489" s="215">
        <f>Q489*H489</f>
        <v>0.0055772399999999998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251</v>
      </c>
      <c r="AT489" s="217" t="s">
        <v>131</v>
      </c>
      <c r="AU489" s="217" t="s">
        <v>86</v>
      </c>
      <c r="AY489" s="19" t="s">
        <v>128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84</v>
      </c>
      <c r="BK489" s="218">
        <f>ROUND(I489*H489,2)</f>
        <v>0</v>
      </c>
      <c r="BL489" s="19" t="s">
        <v>251</v>
      </c>
      <c r="BM489" s="217" t="s">
        <v>670</v>
      </c>
    </row>
    <row r="490" s="2" customFormat="1">
      <c r="A490" s="40"/>
      <c r="B490" s="41"/>
      <c r="C490" s="42"/>
      <c r="D490" s="219" t="s">
        <v>138</v>
      </c>
      <c r="E490" s="42"/>
      <c r="F490" s="220" t="s">
        <v>671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138</v>
      </c>
      <c r="AU490" s="19" t="s">
        <v>86</v>
      </c>
    </row>
    <row r="491" s="2" customFormat="1">
      <c r="A491" s="40"/>
      <c r="B491" s="41"/>
      <c r="C491" s="42"/>
      <c r="D491" s="224" t="s">
        <v>140</v>
      </c>
      <c r="E491" s="42"/>
      <c r="F491" s="225" t="s">
        <v>672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140</v>
      </c>
      <c r="AU491" s="19" t="s">
        <v>86</v>
      </c>
    </row>
    <row r="492" s="2" customFormat="1">
      <c r="A492" s="40"/>
      <c r="B492" s="41"/>
      <c r="C492" s="42"/>
      <c r="D492" s="219" t="s">
        <v>142</v>
      </c>
      <c r="E492" s="42"/>
      <c r="F492" s="226" t="s">
        <v>265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142</v>
      </c>
      <c r="AU492" s="19" t="s">
        <v>86</v>
      </c>
    </row>
    <row r="493" s="13" customFormat="1">
      <c r="A493" s="13"/>
      <c r="B493" s="227"/>
      <c r="C493" s="228"/>
      <c r="D493" s="219" t="s">
        <v>144</v>
      </c>
      <c r="E493" s="229" t="s">
        <v>21</v>
      </c>
      <c r="F493" s="230" t="s">
        <v>673</v>
      </c>
      <c r="G493" s="228"/>
      <c r="H493" s="231">
        <v>40.07</v>
      </c>
      <c r="I493" s="232"/>
      <c r="J493" s="228"/>
      <c r="K493" s="228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144</v>
      </c>
      <c r="AU493" s="237" t="s">
        <v>86</v>
      </c>
      <c r="AV493" s="13" t="s">
        <v>86</v>
      </c>
      <c r="AW493" s="13" t="s">
        <v>38</v>
      </c>
      <c r="AX493" s="13" t="s">
        <v>76</v>
      </c>
      <c r="AY493" s="237" t="s">
        <v>128</v>
      </c>
    </row>
    <row r="494" s="13" customFormat="1">
      <c r="A494" s="13"/>
      <c r="B494" s="227"/>
      <c r="C494" s="228"/>
      <c r="D494" s="219" t="s">
        <v>144</v>
      </c>
      <c r="E494" s="229" t="s">
        <v>21</v>
      </c>
      <c r="F494" s="230" t="s">
        <v>674</v>
      </c>
      <c r="G494" s="228"/>
      <c r="H494" s="231">
        <v>52.884</v>
      </c>
      <c r="I494" s="232"/>
      <c r="J494" s="228"/>
      <c r="K494" s="228"/>
      <c r="L494" s="233"/>
      <c r="M494" s="234"/>
      <c r="N494" s="235"/>
      <c r="O494" s="235"/>
      <c r="P494" s="235"/>
      <c r="Q494" s="235"/>
      <c r="R494" s="235"/>
      <c r="S494" s="235"/>
      <c r="T494" s="23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7" t="s">
        <v>144</v>
      </c>
      <c r="AU494" s="237" t="s">
        <v>86</v>
      </c>
      <c r="AV494" s="13" t="s">
        <v>86</v>
      </c>
      <c r="AW494" s="13" t="s">
        <v>38</v>
      </c>
      <c r="AX494" s="13" t="s">
        <v>76</v>
      </c>
      <c r="AY494" s="237" t="s">
        <v>128</v>
      </c>
    </row>
    <row r="495" s="15" customFormat="1">
      <c r="A495" s="15"/>
      <c r="B495" s="249"/>
      <c r="C495" s="250"/>
      <c r="D495" s="219" t="s">
        <v>144</v>
      </c>
      <c r="E495" s="251" t="s">
        <v>21</v>
      </c>
      <c r="F495" s="252" t="s">
        <v>159</v>
      </c>
      <c r="G495" s="250"/>
      <c r="H495" s="253">
        <v>92.953999999999994</v>
      </c>
      <c r="I495" s="254"/>
      <c r="J495" s="250"/>
      <c r="K495" s="250"/>
      <c r="L495" s="255"/>
      <c r="M495" s="256"/>
      <c r="N495" s="257"/>
      <c r="O495" s="257"/>
      <c r="P495" s="257"/>
      <c r="Q495" s="257"/>
      <c r="R495" s="257"/>
      <c r="S495" s="257"/>
      <c r="T495" s="258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9" t="s">
        <v>144</v>
      </c>
      <c r="AU495" s="259" t="s">
        <v>86</v>
      </c>
      <c r="AV495" s="15" t="s">
        <v>136</v>
      </c>
      <c r="AW495" s="15" t="s">
        <v>38</v>
      </c>
      <c r="AX495" s="15" t="s">
        <v>84</v>
      </c>
      <c r="AY495" s="259" t="s">
        <v>128</v>
      </c>
    </row>
    <row r="496" s="2" customFormat="1" ht="16.5" customHeight="1">
      <c r="A496" s="40"/>
      <c r="B496" s="41"/>
      <c r="C496" s="260" t="s">
        <v>675</v>
      </c>
      <c r="D496" s="260" t="s">
        <v>269</v>
      </c>
      <c r="E496" s="261" t="s">
        <v>676</v>
      </c>
      <c r="F496" s="262" t="s">
        <v>677</v>
      </c>
      <c r="G496" s="263" t="s">
        <v>175</v>
      </c>
      <c r="H496" s="264">
        <v>0.092999999999999999</v>
      </c>
      <c r="I496" s="265"/>
      <c r="J496" s="266">
        <f>ROUND(I496*H496,2)</f>
        <v>0</v>
      </c>
      <c r="K496" s="262" t="s">
        <v>21</v>
      </c>
      <c r="L496" s="267"/>
      <c r="M496" s="268" t="s">
        <v>21</v>
      </c>
      <c r="N496" s="269" t="s">
        <v>47</v>
      </c>
      <c r="O496" s="86"/>
      <c r="P496" s="215">
        <f>O496*H496</f>
        <v>0</v>
      </c>
      <c r="Q496" s="215">
        <v>1</v>
      </c>
      <c r="R496" s="215">
        <f>Q496*H496</f>
        <v>0.092999999999999999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370</v>
      </c>
      <c r="AT496" s="217" t="s">
        <v>269</v>
      </c>
      <c r="AU496" s="217" t="s">
        <v>86</v>
      </c>
      <c r="AY496" s="19" t="s">
        <v>128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84</v>
      </c>
      <c r="BK496" s="218">
        <f>ROUND(I496*H496,2)</f>
        <v>0</v>
      </c>
      <c r="BL496" s="19" t="s">
        <v>251</v>
      </c>
      <c r="BM496" s="217" t="s">
        <v>678</v>
      </c>
    </row>
    <row r="497" s="2" customFormat="1">
      <c r="A497" s="40"/>
      <c r="B497" s="41"/>
      <c r="C497" s="42"/>
      <c r="D497" s="219" t="s">
        <v>138</v>
      </c>
      <c r="E497" s="42"/>
      <c r="F497" s="220" t="s">
        <v>677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138</v>
      </c>
      <c r="AU497" s="19" t="s">
        <v>86</v>
      </c>
    </row>
    <row r="498" s="2" customFormat="1">
      <c r="A498" s="40"/>
      <c r="B498" s="41"/>
      <c r="C498" s="42"/>
      <c r="D498" s="219" t="s">
        <v>142</v>
      </c>
      <c r="E498" s="42"/>
      <c r="F498" s="226" t="s">
        <v>679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142</v>
      </c>
      <c r="AU498" s="19" t="s">
        <v>86</v>
      </c>
    </row>
    <row r="499" s="13" customFormat="1">
      <c r="A499" s="13"/>
      <c r="B499" s="227"/>
      <c r="C499" s="228"/>
      <c r="D499" s="219" t="s">
        <v>144</v>
      </c>
      <c r="E499" s="229" t="s">
        <v>21</v>
      </c>
      <c r="F499" s="230" t="s">
        <v>680</v>
      </c>
      <c r="G499" s="228"/>
      <c r="H499" s="231">
        <v>0.040000000000000001</v>
      </c>
      <c r="I499" s="232"/>
      <c r="J499" s="228"/>
      <c r="K499" s="228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144</v>
      </c>
      <c r="AU499" s="237" t="s">
        <v>86</v>
      </c>
      <c r="AV499" s="13" t="s">
        <v>86</v>
      </c>
      <c r="AW499" s="13" t="s">
        <v>38</v>
      </c>
      <c r="AX499" s="13" t="s">
        <v>76</v>
      </c>
      <c r="AY499" s="237" t="s">
        <v>128</v>
      </c>
    </row>
    <row r="500" s="13" customFormat="1">
      <c r="A500" s="13"/>
      <c r="B500" s="227"/>
      <c r="C500" s="228"/>
      <c r="D500" s="219" t="s">
        <v>144</v>
      </c>
      <c r="E500" s="229" t="s">
        <v>21</v>
      </c>
      <c r="F500" s="230" t="s">
        <v>681</v>
      </c>
      <c r="G500" s="228"/>
      <c r="H500" s="231">
        <v>0.052999999999999998</v>
      </c>
      <c r="I500" s="232"/>
      <c r="J500" s="228"/>
      <c r="K500" s="228"/>
      <c r="L500" s="233"/>
      <c r="M500" s="234"/>
      <c r="N500" s="235"/>
      <c r="O500" s="235"/>
      <c r="P500" s="235"/>
      <c r="Q500" s="235"/>
      <c r="R500" s="235"/>
      <c r="S500" s="235"/>
      <c r="T500" s="23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7" t="s">
        <v>144</v>
      </c>
      <c r="AU500" s="237" t="s">
        <v>86</v>
      </c>
      <c r="AV500" s="13" t="s">
        <v>86</v>
      </c>
      <c r="AW500" s="13" t="s">
        <v>38</v>
      </c>
      <c r="AX500" s="13" t="s">
        <v>76</v>
      </c>
      <c r="AY500" s="237" t="s">
        <v>128</v>
      </c>
    </row>
    <row r="501" s="15" customFormat="1">
      <c r="A501" s="15"/>
      <c r="B501" s="249"/>
      <c r="C501" s="250"/>
      <c r="D501" s="219" t="s">
        <v>144</v>
      </c>
      <c r="E501" s="251" t="s">
        <v>21</v>
      </c>
      <c r="F501" s="252" t="s">
        <v>159</v>
      </c>
      <c r="G501" s="250"/>
      <c r="H501" s="253">
        <v>0.092999999999999999</v>
      </c>
      <c r="I501" s="254"/>
      <c r="J501" s="250"/>
      <c r="K501" s="250"/>
      <c r="L501" s="255"/>
      <c r="M501" s="256"/>
      <c r="N501" s="257"/>
      <c r="O501" s="257"/>
      <c r="P501" s="257"/>
      <c r="Q501" s="257"/>
      <c r="R501" s="257"/>
      <c r="S501" s="257"/>
      <c r="T501" s="258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9" t="s">
        <v>144</v>
      </c>
      <c r="AU501" s="259" t="s">
        <v>86</v>
      </c>
      <c r="AV501" s="15" t="s">
        <v>136</v>
      </c>
      <c r="AW501" s="15" t="s">
        <v>38</v>
      </c>
      <c r="AX501" s="15" t="s">
        <v>84</v>
      </c>
      <c r="AY501" s="259" t="s">
        <v>128</v>
      </c>
    </row>
    <row r="502" s="2" customFormat="1" ht="16.5" customHeight="1">
      <c r="A502" s="40"/>
      <c r="B502" s="41"/>
      <c r="C502" s="206" t="s">
        <v>682</v>
      </c>
      <c r="D502" s="206" t="s">
        <v>131</v>
      </c>
      <c r="E502" s="207" t="s">
        <v>683</v>
      </c>
      <c r="F502" s="208" t="s">
        <v>684</v>
      </c>
      <c r="G502" s="209" t="s">
        <v>495</v>
      </c>
      <c r="H502" s="210">
        <v>207.46000000000001</v>
      </c>
      <c r="I502" s="211"/>
      <c r="J502" s="212">
        <f>ROUND(I502*H502,2)</f>
        <v>0</v>
      </c>
      <c r="K502" s="208" t="s">
        <v>135</v>
      </c>
      <c r="L502" s="46"/>
      <c r="M502" s="213" t="s">
        <v>21</v>
      </c>
      <c r="N502" s="214" t="s">
        <v>47</v>
      </c>
      <c r="O502" s="86"/>
      <c r="P502" s="215">
        <f>O502*H502</f>
        <v>0</v>
      </c>
      <c r="Q502" s="215">
        <v>5.0000000000000002E-05</v>
      </c>
      <c r="R502" s="215">
        <f>Q502*H502</f>
        <v>0.010373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251</v>
      </c>
      <c r="AT502" s="217" t="s">
        <v>131</v>
      </c>
      <c r="AU502" s="217" t="s">
        <v>86</v>
      </c>
      <c r="AY502" s="19" t="s">
        <v>128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9" t="s">
        <v>84</v>
      </c>
      <c r="BK502" s="218">
        <f>ROUND(I502*H502,2)</f>
        <v>0</v>
      </c>
      <c r="BL502" s="19" t="s">
        <v>251</v>
      </c>
      <c r="BM502" s="217" t="s">
        <v>685</v>
      </c>
    </row>
    <row r="503" s="2" customFormat="1">
      <c r="A503" s="40"/>
      <c r="B503" s="41"/>
      <c r="C503" s="42"/>
      <c r="D503" s="219" t="s">
        <v>138</v>
      </c>
      <c r="E503" s="42"/>
      <c r="F503" s="220" t="s">
        <v>686</v>
      </c>
      <c r="G503" s="42"/>
      <c r="H503" s="42"/>
      <c r="I503" s="221"/>
      <c r="J503" s="42"/>
      <c r="K503" s="42"/>
      <c r="L503" s="46"/>
      <c r="M503" s="222"/>
      <c r="N503" s="22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138</v>
      </c>
      <c r="AU503" s="19" t="s">
        <v>86</v>
      </c>
    </row>
    <row r="504" s="2" customFormat="1">
      <c r="A504" s="40"/>
      <c r="B504" s="41"/>
      <c r="C504" s="42"/>
      <c r="D504" s="224" t="s">
        <v>140</v>
      </c>
      <c r="E504" s="42"/>
      <c r="F504" s="225" t="s">
        <v>687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140</v>
      </c>
      <c r="AU504" s="19" t="s">
        <v>86</v>
      </c>
    </row>
    <row r="505" s="2" customFormat="1">
      <c r="A505" s="40"/>
      <c r="B505" s="41"/>
      <c r="C505" s="42"/>
      <c r="D505" s="219" t="s">
        <v>142</v>
      </c>
      <c r="E505" s="42"/>
      <c r="F505" s="226" t="s">
        <v>656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142</v>
      </c>
      <c r="AU505" s="19" t="s">
        <v>86</v>
      </c>
    </row>
    <row r="506" s="13" customFormat="1">
      <c r="A506" s="13"/>
      <c r="B506" s="227"/>
      <c r="C506" s="228"/>
      <c r="D506" s="219" t="s">
        <v>144</v>
      </c>
      <c r="E506" s="229" t="s">
        <v>21</v>
      </c>
      <c r="F506" s="230" t="s">
        <v>688</v>
      </c>
      <c r="G506" s="228"/>
      <c r="H506" s="231">
        <v>207.46000000000001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144</v>
      </c>
      <c r="AU506" s="237" t="s">
        <v>86</v>
      </c>
      <c r="AV506" s="13" t="s">
        <v>86</v>
      </c>
      <c r="AW506" s="13" t="s">
        <v>38</v>
      </c>
      <c r="AX506" s="13" t="s">
        <v>84</v>
      </c>
      <c r="AY506" s="237" t="s">
        <v>128</v>
      </c>
    </row>
    <row r="507" s="2" customFormat="1" ht="16.5" customHeight="1">
      <c r="A507" s="40"/>
      <c r="B507" s="41"/>
      <c r="C507" s="206" t="s">
        <v>689</v>
      </c>
      <c r="D507" s="206" t="s">
        <v>131</v>
      </c>
      <c r="E507" s="207" t="s">
        <v>690</v>
      </c>
      <c r="F507" s="208" t="s">
        <v>691</v>
      </c>
      <c r="G507" s="209" t="s">
        <v>495</v>
      </c>
      <c r="H507" s="210">
        <v>570.28099999999995</v>
      </c>
      <c r="I507" s="211"/>
      <c r="J507" s="212">
        <f>ROUND(I507*H507,2)</f>
        <v>0</v>
      </c>
      <c r="K507" s="208" t="s">
        <v>135</v>
      </c>
      <c r="L507" s="46"/>
      <c r="M507" s="213" t="s">
        <v>21</v>
      </c>
      <c r="N507" s="214" t="s">
        <v>47</v>
      </c>
      <c r="O507" s="86"/>
      <c r="P507" s="215">
        <f>O507*H507</f>
        <v>0</v>
      </c>
      <c r="Q507" s="215">
        <v>5.0000000000000002E-05</v>
      </c>
      <c r="R507" s="215">
        <f>Q507*H507</f>
        <v>0.028514049999999999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251</v>
      </c>
      <c r="AT507" s="217" t="s">
        <v>131</v>
      </c>
      <c r="AU507" s="217" t="s">
        <v>86</v>
      </c>
      <c r="AY507" s="19" t="s">
        <v>128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84</v>
      </c>
      <c r="BK507" s="218">
        <f>ROUND(I507*H507,2)</f>
        <v>0</v>
      </c>
      <c r="BL507" s="19" t="s">
        <v>251</v>
      </c>
      <c r="BM507" s="217" t="s">
        <v>692</v>
      </c>
    </row>
    <row r="508" s="2" customFormat="1">
      <c r="A508" s="40"/>
      <c r="B508" s="41"/>
      <c r="C508" s="42"/>
      <c r="D508" s="219" t="s">
        <v>138</v>
      </c>
      <c r="E508" s="42"/>
      <c r="F508" s="220" t="s">
        <v>693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138</v>
      </c>
      <c r="AU508" s="19" t="s">
        <v>86</v>
      </c>
    </row>
    <row r="509" s="2" customFormat="1">
      <c r="A509" s="40"/>
      <c r="B509" s="41"/>
      <c r="C509" s="42"/>
      <c r="D509" s="224" t="s">
        <v>140</v>
      </c>
      <c r="E509" s="42"/>
      <c r="F509" s="225" t="s">
        <v>694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140</v>
      </c>
      <c r="AU509" s="19" t="s">
        <v>86</v>
      </c>
    </row>
    <row r="510" s="13" customFormat="1">
      <c r="A510" s="13"/>
      <c r="B510" s="227"/>
      <c r="C510" s="228"/>
      <c r="D510" s="219" t="s">
        <v>144</v>
      </c>
      <c r="E510" s="229" t="s">
        <v>21</v>
      </c>
      <c r="F510" s="230" t="s">
        <v>695</v>
      </c>
      <c r="G510" s="228"/>
      <c r="H510" s="231">
        <v>208.97800000000001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144</v>
      </c>
      <c r="AU510" s="237" t="s">
        <v>86</v>
      </c>
      <c r="AV510" s="13" t="s">
        <v>86</v>
      </c>
      <c r="AW510" s="13" t="s">
        <v>38</v>
      </c>
      <c r="AX510" s="13" t="s">
        <v>76</v>
      </c>
      <c r="AY510" s="237" t="s">
        <v>128</v>
      </c>
    </row>
    <row r="511" s="13" customFormat="1">
      <c r="A511" s="13"/>
      <c r="B511" s="227"/>
      <c r="C511" s="228"/>
      <c r="D511" s="219" t="s">
        <v>144</v>
      </c>
      <c r="E511" s="229" t="s">
        <v>21</v>
      </c>
      <c r="F511" s="230" t="s">
        <v>696</v>
      </c>
      <c r="G511" s="228"/>
      <c r="H511" s="231">
        <v>361.19999999999999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144</v>
      </c>
      <c r="AU511" s="237" t="s">
        <v>86</v>
      </c>
      <c r="AV511" s="13" t="s">
        <v>86</v>
      </c>
      <c r="AW511" s="13" t="s">
        <v>38</v>
      </c>
      <c r="AX511" s="13" t="s">
        <v>76</v>
      </c>
      <c r="AY511" s="237" t="s">
        <v>128</v>
      </c>
    </row>
    <row r="512" s="14" customFormat="1">
      <c r="A512" s="14"/>
      <c r="B512" s="238"/>
      <c r="C512" s="239"/>
      <c r="D512" s="219" t="s">
        <v>144</v>
      </c>
      <c r="E512" s="240" t="s">
        <v>21</v>
      </c>
      <c r="F512" s="241" t="s">
        <v>581</v>
      </c>
      <c r="G512" s="239"/>
      <c r="H512" s="242">
        <v>570.178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8" t="s">
        <v>144</v>
      </c>
      <c r="AU512" s="248" t="s">
        <v>86</v>
      </c>
      <c r="AV512" s="14" t="s">
        <v>129</v>
      </c>
      <c r="AW512" s="14" t="s">
        <v>38</v>
      </c>
      <c r="AX512" s="14" t="s">
        <v>76</v>
      </c>
      <c r="AY512" s="248" t="s">
        <v>128</v>
      </c>
    </row>
    <row r="513" s="13" customFormat="1">
      <c r="A513" s="13"/>
      <c r="B513" s="227"/>
      <c r="C513" s="228"/>
      <c r="D513" s="219" t="s">
        <v>144</v>
      </c>
      <c r="E513" s="229" t="s">
        <v>21</v>
      </c>
      <c r="F513" s="230" t="s">
        <v>697</v>
      </c>
      <c r="G513" s="228"/>
      <c r="H513" s="231">
        <v>0.10299999999999999</v>
      </c>
      <c r="I513" s="232"/>
      <c r="J513" s="228"/>
      <c r="K513" s="228"/>
      <c r="L513" s="233"/>
      <c r="M513" s="234"/>
      <c r="N513" s="235"/>
      <c r="O513" s="235"/>
      <c r="P513" s="235"/>
      <c r="Q513" s="235"/>
      <c r="R513" s="235"/>
      <c r="S513" s="235"/>
      <c r="T513" s="23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7" t="s">
        <v>144</v>
      </c>
      <c r="AU513" s="237" t="s">
        <v>86</v>
      </c>
      <c r="AV513" s="13" t="s">
        <v>86</v>
      </c>
      <c r="AW513" s="13" t="s">
        <v>38</v>
      </c>
      <c r="AX513" s="13" t="s">
        <v>76</v>
      </c>
      <c r="AY513" s="237" t="s">
        <v>128</v>
      </c>
    </row>
    <row r="514" s="15" customFormat="1">
      <c r="A514" s="15"/>
      <c r="B514" s="249"/>
      <c r="C514" s="250"/>
      <c r="D514" s="219" t="s">
        <v>144</v>
      </c>
      <c r="E514" s="251" t="s">
        <v>21</v>
      </c>
      <c r="F514" s="252" t="s">
        <v>159</v>
      </c>
      <c r="G514" s="250"/>
      <c r="H514" s="253">
        <v>570.28099999999995</v>
      </c>
      <c r="I514" s="254"/>
      <c r="J514" s="250"/>
      <c r="K514" s="250"/>
      <c r="L514" s="255"/>
      <c r="M514" s="256"/>
      <c r="N514" s="257"/>
      <c r="O514" s="257"/>
      <c r="P514" s="257"/>
      <c r="Q514" s="257"/>
      <c r="R514" s="257"/>
      <c r="S514" s="257"/>
      <c r="T514" s="25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9" t="s">
        <v>144</v>
      </c>
      <c r="AU514" s="259" t="s">
        <v>86</v>
      </c>
      <c r="AV514" s="15" t="s">
        <v>136</v>
      </c>
      <c r="AW514" s="15" t="s">
        <v>38</v>
      </c>
      <c r="AX514" s="15" t="s">
        <v>84</v>
      </c>
      <c r="AY514" s="259" t="s">
        <v>128</v>
      </c>
    </row>
    <row r="515" s="2" customFormat="1" ht="16.5" customHeight="1">
      <c r="A515" s="40"/>
      <c r="B515" s="41"/>
      <c r="C515" s="260" t="s">
        <v>698</v>
      </c>
      <c r="D515" s="260" t="s">
        <v>269</v>
      </c>
      <c r="E515" s="261" t="s">
        <v>699</v>
      </c>
      <c r="F515" s="262" t="s">
        <v>700</v>
      </c>
      <c r="G515" s="263" t="s">
        <v>175</v>
      </c>
      <c r="H515" s="264">
        <v>0.41599999999999998</v>
      </c>
      <c r="I515" s="265"/>
      <c r="J515" s="266">
        <f>ROUND(I515*H515,2)</f>
        <v>0</v>
      </c>
      <c r="K515" s="262" t="s">
        <v>21</v>
      </c>
      <c r="L515" s="267"/>
      <c r="M515" s="268" t="s">
        <v>21</v>
      </c>
      <c r="N515" s="269" t="s">
        <v>47</v>
      </c>
      <c r="O515" s="86"/>
      <c r="P515" s="215">
        <f>O515*H515</f>
        <v>0</v>
      </c>
      <c r="Q515" s="215">
        <v>1</v>
      </c>
      <c r="R515" s="215">
        <f>Q515*H515</f>
        <v>0.41599999999999998</v>
      </c>
      <c r="S515" s="215">
        <v>0</v>
      </c>
      <c r="T515" s="21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7" t="s">
        <v>370</v>
      </c>
      <c r="AT515" s="217" t="s">
        <v>269</v>
      </c>
      <c r="AU515" s="217" t="s">
        <v>86</v>
      </c>
      <c r="AY515" s="19" t="s">
        <v>128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9" t="s">
        <v>84</v>
      </c>
      <c r="BK515" s="218">
        <f>ROUND(I515*H515,2)</f>
        <v>0</v>
      </c>
      <c r="BL515" s="19" t="s">
        <v>251</v>
      </c>
      <c r="BM515" s="217" t="s">
        <v>701</v>
      </c>
    </row>
    <row r="516" s="2" customFormat="1">
      <c r="A516" s="40"/>
      <c r="B516" s="41"/>
      <c r="C516" s="42"/>
      <c r="D516" s="219" t="s">
        <v>138</v>
      </c>
      <c r="E516" s="42"/>
      <c r="F516" s="220" t="s">
        <v>700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138</v>
      </c>
      <c r="AU516" s="19" t="s">
        <v>86</v>
      </c>
    </row>
    <row r="517" s="2" customFormat="1">
      <c r="A517" s="40"/>
      <c r="B517" s="41"/>
      <c r="C517" s="42"/>
      <c r="D517" s="219" t="s">
        <v>142</v>
      </c>
      <c r="E517" s="42"/>
      <c r="F517" s="226" t="s">
        <v>702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142</v>
      </c>
      <c r="AU517" s="19" t="s">
        <v>86</v>
      </c>
    </row>
    <row r="518" s="13" customFormat="1">
      <c r="A518" s="13"/>
      <c r="B518" s="227"/>
      <c r="C518" s="228"/>
      <c r="D518" s="219" t="s">
        <v>144</v>
      </c>
      <c r="E518" s="229" t="s">
        <v>21</v>
      </c>
      <c r="F518" s="230" t="s">
        <v>703</v>
      </c>
      <c r="G518" s="228"/>
      <c r="H518" s="231">
        <v>0.20699999999999999</v>
      </c>
      <c r="I518" s="232"/>
      <c r="J518" s="228"/>
      <c r="K518" s="228"/>
      <c r="L518" s="233"/>
      <c r="M518" s="234"/>
      <c r="N518" s="235"/>
      <c r="O518" s="235"/>
      <c r="P518" s="235"/>
      <c r="Q518" s="235"/>
      <c r="R518" s="235"/>
      <c r="S518" s="235"/>
      <c r="T518" s="23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7" t="s">
        <v>144</v>
      </c>
      <c r="AU518" s="237" t="s">
        <v>86</v>
      </c>
      <c r="AV518" s="13" t="s">
        <v>86</v>
      </c>
      <c r="AW518" s="13" t="s">
        <v>38</v>
      </c>
      <c r="AX518" s="13" t="s">
        <v>76</v>
      </c>
      <c r="AY518" s="237" t="s">
        <v>128</v>
      </c>
    </row>
    <row r="519" s="13" customFormat="1">
      <c r="A519" s="13"/>
      <c r="B519" s="227"/>
      <c r="C519" s="228"/>
      <c r="D519" s="219" t="s">
        <v>144</v>
      </c>
      <c r="E519" s="229" t="s">
        <v>21</v>
      </c>
      <c r="F519" s="230" t="s">
        <v>704</v>
      </c>
      <c r="G519" s="228"/>
      <c r="H519" s="231">
        <v>0.20899999999999999</v>
      </c>
      <c r="I519" s="232"/>
      <c r="J519" s="228"/>
      <c r="K519" s="228"/>
      <c r="L519" s="233"/>
      <c r="M519" s="234"/>
      <c r="N519" s="235"/>
      <c r="O519" s="235"/>
      <c r="P519" s="235"/>
      <c r="Q519" s="235"/>
      <c r="R519" s="235"/>
      <c r="S519" s="235"/>
      <c r="T519" s="23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7" t="s">
        <v>144</v>
      </c>
      <c r="AU519" s="237" t="s">
        <v>86</v>
      </c>
      <c r="AV519" s="13" t="s">
        <v>86</v>
      </c>
      <c r="AW519" s="13" t="s">
        <v>38</v>
      </c>
      <c r="AX519" s="13" t="s">
        <v>76</v>
      </c>
      <c r="AY519" s="237" t="s">
        <v>128</v>
      </c>
    </row>
    <row r="520" s="15" customFormat="1">
      <c r="A520" s="15"/>
      <c r="B520" s="249"/>
      <c r="C520" s="250"/>
      <c r="D520" s="219" t="s">
        <v>144</v>
      </c>
      <c r="E520" s="251" t="s">
        <v>21</v>
      </c>
      <c r="F520" s="252" t="s">
        <v>159</v>
      </c>
      <c r="G520" s="250"/>
      <c r="H520" s="253">
        <v>0.41599999999999998</v>
      </c>
      <c r="I520" s="254"/>
      <c r="J520" s="250"/>
      <c r="K520" s="250"/>
      <c r="L520" s="255"/>
      <c r="M520" s="256"/>
      <c r="N520" s="257"/>
      <c r="O520" s="257"/>
      <c r="P520" s="257"/>
      <c r="Q520" s="257"/>
      <c r="R520" s="257"/>
      <c r="S520" s="257"/>
      <c r="T520" s="258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9" t="s">
        <v>144</v>
      </c>
      <c r="AU520" s="259" t="s">
        <v>86</v>
      </c>
      <c r="AV520" s="15" t="s">
        <v>136</v>
      </c>
      <c r="AW520" s="15" t="s">
        <v>38</v>
      </c>
      <c r="AX520" s="15" t="s">
        <v>84</v>
      </c>
      <c r="AY520" s="259" t="s">
        <v>128</v>
      </c>
    </row>
    <row r="521" s="2" customFormat="1" ht="16.5" customHeight="1">
      <c r="A521" s="40"/>
      <c r="B521" s="41"/>
      <c r="C521" s="260" t="s">
        <v>705</v>
      </c>
      <c r="D521" s="260" t="s">
        <v>269</v>
      </c>
      <c r="E521" s="261" t="s">
        <v>706</v>
      </c>
      <c r="F521" s="262" t="s">
        <v>707</v>
      </c>
      <c r="G521" s="263" t="s">
        <v>218</v>
      </c>
      <c r="H521" s="264">
        <v>1</v>
      </c>
      <c r="I521" s="265"/>
      <c r="J521" s="266">
        <f>ROUND(I521*H521,2)</f>
        <v>0</v>
      </c>
      <c r="K521" s="262" t="s">
        <v>21</v>
      </c>
      <c r="L521" s="267"/>
      <c r="M521" s="268" t="s">
        <v>21</v>
      </c>
      <c r="N521" s="269" t="s">
        <v>47</v>
      </c>
      <c r="O521" s="86"/>
      <c r="P521" s="215">
        <f>O521*H521</f>
        <v>0</v>
      </c>
      <c r="Q521" s="215">
        <v>1.6457047</v>
      </c>
      <c r="R521" s="215">
        <f>Q521*H521</f>
        <v>1.6457047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370</v>
      </c>
      <c r="AT521" s="217" t="s">
        <v>269</v>
      </c>
      <c r="AU521" s="217" t="s">
        <v>86</v>
      </c>
      <c r="AY521" s="19" t="s">
        <v>128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84</v>
      </c>
      <c r="BK521" s="218">
        <f>ROUND(I521*H521,2)</f>
        <v>0</v>
      </c>
      <c r="BL521" s="19" t="s">
        <v>251</v>
      </c>
      <c r="BM521" s="217" t="s">
        <v>708</v>
      </c>
    </row>
    <row r="522" s="2" customFormat="1">
      <c r="A522" s="40"/>
      <c r="B522" s="41"/>
      <c r="C522" s="42"/>
      <c r="D522" s="219" t="s">
        <v>138</v>
      </c>
      <c r="E522" s="42"/>
      <c r="F522" s="220" t="s">
        <v>707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138</v>
      </c>
      <c r="AU522" s="19" t="s">
        <v>86</v>
      </c>
    </row>
    <row r="523" s="2" customFormat="1">
      <c r="A523" s="40"/>
      <c r="B523" s="41"/>
      <c r="C523" s="42"/>
      <c r="D523" s="219" t="s">
        <v>142</v>
      </c>
      <c r="E523" s="42"/>
      <c r="F523" s="226" t="s">
        <v>656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142</v>
      </c>
      <c r="AU523" s="19" t="s">
        <v>86</v>
      </c>
    </row>
    <row r="524" s="2" customFormat="1" ht="16.5" customHeight="1">
      <c r="A524" s="40"/>
      <c r="B524" s="41"/>
      <c r="C524" s="260" t="s">
        <v>709</v>
      </c>
      <c r="D524" s="260" t="s">
        <v>269</v>
      </c>
      <c r="E524" s="261" t="s">
        <v>710</v>
      </c>
      <c r="F524" s="262" t="s">
        <v>711</v>
      </c>
      <c r="G524" s="263" t="s">
        <v>175</v>
      </c>
      <c r="H524" s="264">
        <v>0.10299999999999999</v>
      </c>
      <c r="I524" s="265"/>
      <c r="J524" s="266">
        <f>ROUND(I524*H524,2)</f>
        <v>0</v>
      </c>
      <c r="K524" s="262" t="s">
        <v>135</v>
      </c>
      <c r="L524" s="267"/>
      <c r="M524" s="268" t="s">
        <v>21</v>
      </c>
      <c r="N524" s="269" t="s">
        <v>47</v>
      </c>
      <c r="O524" s="86"/>
      <c r="P524" s="215">
        <f>O524*H524</f>
        <v>0</v>
      </c>
      <c r="Q524" s="215">
        <v>1</v>
      </c>
      <c r="R524" s="215">
        <f>Q524*H524</f>
        <v>0.10299999999999999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370</v>
      </c>
      <c r="AT524" s="217" t="s">
        <v>269</v>
      </c>
      <c r="AU524" s="217" t="s">
        <v>86</v>
      </c>
      <c r="AY524" s="19" t="s">
        <v>128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84</v>
      </c>
      <c r="BK524" s="218">
        <f>ROUND(I524*H524,2)</f>
        <v>0</v>
      </c>
      <c r="BL524" s="19" t="s">
        <v>251</v>
      </c>
      <c r="BM524" s="217" t="s">
        <v>712</v>
      </c>
    </row>
    <row r="525" s="2" customFormat="1">
      <c r="A525" s="40"/>
      <c r="B525" s="41"/>
      <c r="C525" s="42"/>
      <c r="D525" s="219" t="s">
        <v>138</v>
      </c>
      <c r="E525" s="42"/>
      <c r="F525" s="220" t="s">
        <v>711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138</v>
      </c>
      <c r="AU525" s="19" t="s">
        <v>86</v>
      </c>
    </row>
    <row r="526" s="2" customFormat="1">
      <c r="A526" s="40"/>
      <c r="B526" s="41"/>
      <c r="C526" s="42"/>
      <c r="D526" s="219" t="s">
        <v>142</v>
      </c>
      <c r="E526" s="42"/>
      <c r="F526" s="226" t="s">
        <v>597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142</v>
      </c>
      <c r="AU526" s="19" t="s">
        <v>86</v>
      </c>
    </row>
    <row r="527" s="13" customFormat="1">
      <c r="A527" s="13"/>
      <c r="B527" s="227"/>
      <c r="C527" s="228"/>
      <c r="D527" s="219" t="s">
        <v>144</v>
      </c>
      <c r="E527" s="229" t="s">
        <v>21</v>
      </c>
      <c r="F527" s="230" t="s">
        <v>713</v>
      </c>
      <c r="G527" s="228"/>
      <c r="H527" s="231">
        <v>0.10299999999999999</v>
      </c>
      <c r="I527" s="232"/>
      <c r="J527" s="228"/>
      <c r="K527" s="228"/>
      <c r="L527" s="233"/>
      <c r="M527" s="234"/>
      <c r="N527" s="235"/>
      <c r="O527" s="235"/>
      <c r="P527" s="235"/>
      <c r="Q527" s="235"/>
      <c r="R527" s="235"/>
      <c r="S527" s="235"/>
      <c r="T527" s="23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7" t="s">
        <v>144</v>
      </c>
      <c r="AU527" s="237" t="s">
        <v>86</v>
      </c>
      <c r="AV527" s="13" t="s">
        <v>86</v>
      </c>
      <c r="AW527" s="13" t="s">
        <v>38</v>
      </c>
      <c r="AX527" s="13" t="s">
        <v>84</v>
      </c>
      <c r="AY527" s="237" t="s">
        <v>128</v>
      </c>
    </row>
    <row r="528" s="2" customFormat="1" ht="16.5" customHeight="1">
      <c r="A528" s="40"/>
      <c r="B528" s="41"/>
      <c r="C528" s="206" t="s">
        <v>714</v>
      </c>
      <c r="D528" s="206" t="s">
        <v>131</v>
      </c>
      <c r="E528" s="207" t="s">
        <v>715</v>
      </c>
      <c r="F528" s="208" t="s">
        <v>716</v>
      </c>
      <c r="G528" s="209" t="s">
        <v>175</v>
      </c>
      <c r="H528" s="210">
        <v>2.7440000000000002</v>
      </c>
      <c r="I528" s="211"/>
      <c r="J528" s="212">
        <f>ROUND(I528*H528,2)</f>
        <v>0</v>
      </c>
      <c r="K528" s="208" t="s">
        <v>135</v>
      </c>
      <c r="L528" s="46"/>
      <c r="M528" s="213" t="s">
        <v>21</v>
      </c>
      <c r="N528" s="214" t="s">
        <v>47</v>
      </c>
      <c r="O528" s="86"/>
      <c r="P528" s="215">
        <f>O528*H528</f>
        <v>0</v>
      </c>
      <c r="Q528" s="215">
        <v>0</v>
      </c>
      <c r="R528" s="215">
        <f>Q528*H528</f>
        <v>0</v>
      </c>
      <c r="S528" s="215">
        <v>0</v>
      </c>
      <c r="T528" s="21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251</v>
      </c>
      <c r="AT528" s="217" t="s">
        <v>131</v>
      </c>
      <c r="AU528" s="217" t="s">
        <v>86</v>
      </c>
      <c r="AY528" s="19" t="s">
        <v>128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84</v>
      </c>
      <c r="BK528" s="218">
        <f>ROUND(I528*H528,2)</f>
        <v>0</v>
      </c>
      <c r="BL528" s="19" t="s">
        <v>251</v>
      </c>
      <c r="BM528" s="217" t="s">
        <v>717</v>
      </c>
    </row>
    <row r="529" s="2" customFormat="1">
      <c r="A529" s="40"/>
      <c r="B529" s="41"/>
      <c r="C529" s="42"/>
      <c r="D529" s="219" t="s">
        <v>138</v>
      </c>
      <c r="E529" s="42"/>
      <c r="F529" s="220" t="s">
        <v>718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138</v>
      </c>
      <c r="AU529" s="19" t="s">
        <v>86</v>
      </c>
    </row>
    <row r="530" s="2" customFormat="1">
      <c r="A530" s="40"/>
      <c r="B530" s="41"/>
      <c r="C530" s="42"/>
      <c r="D530" s="224" t="s">
        <v>140</v>
      </c>
      <c r="E530" s="42"/>
      <c r="F530" s="225" t="s">
        <v>719</v>
      </c>
      <c r="G530" s="42"/>
      <c r="H530" s="42"/>
      <c r="I530" s="221"/>
      <c r="J530" s="42"/>
      <c r="K530" s="42"/>
      <c r="L530" s="46"/>
      <c r="M530" s="222"/>
      <c r="N530" s="223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140</v>
      </c>
      <c r="AU530" s="19" t="s">
        <v>86</v>
      </c>
    </row>
    <row r="531" s="12" customFormat="1" ht="25.92" customHeight="1">
      <c r="A531" s="12"/>
      <c r="B531" s="190"/>
      <c r="C531" s="191"/>
      <c r="D531" s="192" t="s">
        <v>75</v>
      </c>
      <c r="E531" s="193" t="s">
        <v>269</v>
      </c>
      <c r="F531" s="193" t="s">
        <v>720</v>
      </c>
      <c r="G531" s="191"/>
      <c r="H531" s="191"/>
      <c r="I531" s="194"/>
      <c r="J531" s="195">
        <f>BK531</f>
        <v>0</v>
      </c>
      <c r="K531" s="191"/>
      <c r="L531" s="196"/>
      <c r="M531" s="197"/>
      <c r="N531" s="198"/>
      <c r="O531" s="198"/>
      <c r="P531" s="199">
        <f>P532</f>
        <v>0</v>
      </c>
      <c r="Q531" s="198"/>
      <c r="R531" s="199">
        <f>R532</f>
        <v>0</v>
      </c>
      <c r="S531" s="198"/>
      <c r="T531" s="200">
        <f>T532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01" t="s">
        <v>129</v>
      </c>
      <c r="AT531" s="202" t="s">
        <v>75</v>
      </c>
      <c r="AU531" s="202" t="s">
        <v>76</v>
      </c>
      <c r="AY531" s="201" t="s">
        <v>128</v>
      </c>
      <c r="BK531" s="203">
        <f>BK532</f>
        <v>0</v>
      </c>
    </row>
    <row r="532" s="12" customFormat="1" ht="22.8" customHeight="1">
      <c r="A532" s="12"/>
      <c r="B532" s="190"/>
      <c r="C532" s="191"/>
      <c r="D532" s="192" t="s">
        <v>75</v>
      </c>
      <c r="E532" s="204" t="s">
        <v>721</v>
      </c>
      <c r="F532" s="204" t="s">
        <v>722</v>
      </c>
      <c r="G532" s="191"/>
      <c r="H532" s="191"/>
      <c r="I532" s="194"/>
      <c r="J532" s="205">
        <f>BK532</f>
        <v>0</v>
      </c>
      <c r="K532" s="191"/>
      <c r="L532" s="196"/>
      <c r="M532" s="197"/>
      <c r="N532" s="198"/>
      <c r="O532" s="198"/>
      <c r="P532" s="199">
        <f>SUM(P533:P538)</f>
        <v>0</v>
      </c>
      <c r="Q532" s="198"/>
      <c r="R532" s="199">
        <f>SUM(R533:R538)</f>
        <v>0</v>
      </c>
      <c r="S532" s="198"/>
      <c r="T532" s="200">
        <f>SUM(T533:T538)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01" t="s">
        <v>129</v>
      </c>
      <c r="AT532" s="202" t="s">
        <v>75</v>
      </c>
      <c r="AU532" s="202" t="s">
        <v>84</v>
      </c>
      <c r="AY532" s="201" t="s">
        <v>128</v>
      </c>
      <c r="BK532" s="203">
        <f>SUM(BK533:BK538)</f>
        <v>0</v>
      </c>
    </row>
    <row r="533" s="2" customFormat="1" ht="26.4" customHeight="1">
      <c r="A533" s="40"/>
      <c r="B533" s="41"/>
      <c r="C533" s="206" t="s">
        <v>723</v>
      </c>
      <c r="D533" s="206" t="s">
        <v>131</v>
      </c>
      <c r="E533" s="207" t="s">
        <v>724</v>
      </c>
      <c r="F533" s="208" t="s">
        <v>725</v>
      </c>
      <c r="G533" s="209" t="s">
        <v>392</v>
      </c>
      <c r="H533" s="210">
        <v>1</v>
      </c>
      <c r="I533" s="211"/>
      <c r="J533" s="212">
        <f>ROUND(I533*H533,2)</f>
        <v>0</v>
      </c>
      <c r="K533" s="208" t="s">
        <v>21</v>
      </c>
      <c r="L533" s="46"/>
      <c r="M533" s="213" t="s">
        <v>21</v>
      </c>
      <c r="N533" s="214" t="s">
        <v>47</v>
      </c>
      <c r="O533" s="86"/>
      <c r="P533" s="215">
        <f>O533*H533</f>
        <v>0</v>
      </c>
      <c r="Q533" s="215">
        <v>0</v>
      </c>
      <c r="R533" s="215">
        <f>Q533*H533</f>
        <v>0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588</v>
      </c>
      <c r="AT533" s="217" t="s">
        <v>131</v>
      </c>
      <c r="AU533" s="217" t="s">
        <v>86</v>
      </c>
      <c r="AY533" s="19" t="s">
        <v>128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84</v>
      </c>
      <c r="BK533" s="218">
        <f>ROUND(I533*H533,2)</f>
        <v>0</v>
      </c>
      <c r="BL533" s="19" t="s">
        <v>588</v>
      </c>
      <c r="BM533" s="217" t="s">
        <v>726</v>
      </c>
    </row>
    <row r="534" s="2" customFormat="1">
      <c r="A534" s="40"/>
      <c r="B534" s="41"/>
      <c r="C534" s="42"/>
      <c r="D534" s="219" t="s">
        <v>138</v>
      </c>
      <c r="E534" s="42"/>
      <c r="F534" s="220" t="s">
        <v>725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138</v>
      </c>
      <c r="AU534" s="19" t="s">
        <v>86</v>
      </c>
    </row>
    <row r="535" s="2" customFormat="1">
      <c r="A535" s="40"/>
      <c r="B535" s="41"/>
      <c r="C535" s="42"/>
      <c r="D535" s="219" t="s">
        <v>142</v>
      </c>
      <c r="E535" s="42"/>
      <c r="F535" s="226" t="s">
        <v>727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142</v>
      </c>
      <c r="AU535" s="19" t="s">
        <v>86</v>
      </c>
    </row>
    <row r="536" s="2" customFormat="1" ht="16.5" customHeight="1">
      <c r="A536" s="40"/>
      <c r="B536" s="41"/>
      <c r="C536" s="206" t="s">
        <v>728</v>
      </c>
      <c r="D536" s="206" t="s">
        <v>131</v>
      </c>
      <c r="E536" s="207" t="s">
        <v>729</v>
      </c>
      <c r="F536" s="208" t="s">
        <v>730</v>
      </c>
      <c r="G536" s="209" t="s">
        <v>392</v>
      </c>
      <c r="H536" s="210">
        <v>1</v>
      </c>
      <c r="I536" s="211"/>
      <c r="J536" s="212">
        <f>ROUND(I536*H536,2)</f>
        <v>0</v>
      </c>
      <c r="K536" s="208" t="s">
        <v>21</v>
      </c>
      <c r="L536" s="46"/>
      <c r="M536" s="213" t="s">
        <v>21</v>
      </c>
      <c r="N536" s="214" t="s">
        <v>47</v>
      </c>
      <c r="O536" s="86"/>
      <c r="P536" s="215">
        <f>O536*H536</f>
        <v>0</v>
      </c>
      <c r="Q536" s="215">
        <v>0</v>
      </c>
      <c r="R536" s="215">
        <f>Q536*H536</f>
        <v>0</v>
      </c>
      <c r="S536" s="215">
        <v>0</v>
      </c>
      <c r="T536" s="21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7" t="s">
        <v>588</v>
      </c>
      <c r="AT536" s="217" t="s">
        <v>131</v>
      </c>
      <c r="AU536" s="217" t="s">
        <v>86</v>
      </c>
      <c r="AY536" s="19" t="s">
        <v>128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9" t="s">
        <v>84</v>
      </c>
      <c r="BK536" s="218">
        <f>ROUND(I536*H536,2)</f>
        <v>0</v>
      </c>
      <c r="BL536" s="19" t="s">
        <v>588</v>
      </c>
      <c r="BM536" s="217" t="s">
        <v>731</v>
      </c>
    </row>
    <row r="537" s="2" customFormat="1">
      <c r="A537" s="40"/>
      <c r="B537" s="41"/>
      <c r="C537" s="42"/>
      <c r="D537" s="219" t="s">
        <v>138</v>
      </c>
      <c r="E537" s="42"/>
      <c r="F537" s="220" t="s">
        <v>730</v>
      </c>
      <c r="G537" s="42"/>
      <c r="H537" s="42"/>
      <c r="I537" s="221"/>
      <c r="J537" s="42"/>
      <c r="K537" s="42"/>
      <c r="L537" s="46"/>
      <c r="M537" s="222"/>
      <c r="N537" s="223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138</v>
      </c>
      <c r="AU537" s="19" t="s">
        <v>86</v>
      </c>
    </row>
    <row r="538" s="2" customFormat="1">
      <c r="A538" s="40"/>
      <c r="B538" s="41"/>
      <c r="C538" s="42"/>
      <c r="D538" s="219" t="s">
        <v>142</v>
      </c>
      <c r="E538" s="42"/>
      <c r="F538" s="226" t="s">
        <v>727</v>
      </c>
      <c r="G538" s="42"/>
      <c r="H538" s="42"/>
      <c r="I538" s="221"/>
      <c r="J538" s="42"/>
      <c r="K538" s="42"/>
      <c r="L538" s="46"/>
      <c r="M538" s="270"/>
      <c r="N538" s="271"/>
      <c r="O538" s="272"/>
      <c r="P538" s="272"/>
      <c r="Q538" s="272"/>
      <c r="R538" s="272"/>
      <c r="S538" s="272"/>
      <c r="T538" s="273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142</v>
      </c>
      <c r="AU538" s="19" t="s">
        <v>86</v>
      </c>
    </row>
    <row r="539" s="2" customFormat="1" ht="6.96" customHeight="1">
      <c r="A539" s="40"/>
      <c r="B539" s="61"/>
      <c r="C539" s="62"/>
      <c r="D539" s="62"/>
      <c r="E539" s="62"/>
      <c r="F539" s="62"/>
      <c r="G539" s="62"/>
      <c r="H539" s="62"/>
      <c r="I539" s="62"/>
      <c r="J539" s="62"/>
      <c r="K539" s="62"/>
      <c r="L539" s="46"/>
      <c r="M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</row>
  </sheetData>
  <sheetProtection sheet="1" autoFilter="0" formatColumns="0" formatRows="0" objects="1" scenarios="1" spinCount="100000" saltValue="8gyZtHNMbC2RjrfmNRFQEHSKliwO/A745WgBJCj+25+0MmQdZuiapZ6WXC8hBmmYyNQpetM2GuyCmIEDMxrEKg==" hashValue="jfGjxMzOHaPw5zrV8sRFZlR28rFE/emmwoOugSohEJvyzYvm4vLwVfnYQ6aGGqIxYpqjHIgbaZ7X6AKcr90qUw==" algorithmName="SHA-512" password="CC35"/>
  <autoFilter ref="C91:K53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2/321311116"/>
    <hyperlink ref="F102" r:id="rId2" display="https://podminky.urs.cz/item/CS_URS_2024_02/321321116"/>
    <hyperlink ref="F114" r:id="rId3" display="https://podminky.urs.cz/item/CS_URS_2024_02/321351010"/>
    <hyperlink ref="F118" r:id="rId4" display="https://podminky.urs.cz/item/CS_URS_2024_02/321352010"/>
    <hyperlink ref="F121" r:id="rId5" display="https://podminky.urs.cz/item/CS_URS_2024_02/321366111"/>
    <hyperlink ref="F130" r:id="rId6" display="https://podminky.urs.cz/item/CS_URS_2024_02/411351011"/>
    <hyperlink ref="F135" r:id="rId7" display="https://podminky.urs.cz/item/CS_URS_2024_02/411351012"/>
    <hyperlink ref="F138" r:id="rId8" display="https://podminky.urs.cz/item/CS_URS_2024_02/411354313"/>
    <hyperlink ref="F143" r:id="rId9" display="https://podminky.urs.cz/item/CS_URS_2024_02/411354314"/>
    <hyperlink ref="F147" r:id="rId10" display="https://podminky.urs.cz/item/CS_URS_2024_02/899501221"/>
    <hyperlink ref="F157" r:id="rId11" display="https://podminky.urs.cz/item/CS_URS_2024_02/931995111"/>
    <hyperlink ref="F161" r:id="rId12" display="https://podminky.urs.cz/item/CS_URS_2024_02/953334121"/>
    <hyperlink ref="F169" r:id="rId13" display="https://podminky.urs.cz/item/CS_URS_2024_02/953334423"/>
    <hyperlink ref="F174" r:id="rId14" display="https://podminky.urs.cz/item/CS_URS_2024_02/953943122"/>
    <hyperlink ref="F199" r:id="rId15" display="https://podminky.urs.cz/item/CS_URS_2024_02/953965123"/>
    <hyperlink ref="F207" r:id="rId16" display="https://podminky.urs.cz/item/CS_URS_2024_02/953333615"/>
    <hyperlink ref="F212" r:id="rId17" display="https://podminky.urs.cz/item/CS_URS_2024_02/960211251"/>
    <hyperlink ref="F217" r:id="rId18" display="https://podminky.urs.cz/item/CS_URS_2024_02/960321271"/>
    <hyperlink ref="F223" r:id="rId19" display="https://podminky.urs.cz/item/CS_URS_2024_02/968082017"/>
    <hyperlink ref="F228" r:id="rId20" display="https://podminky.urs.cz/item/CS_URS_2024_02/985131111"/>
    <hyperlink ref="F244" r:id="rId21" display="https://podminky.urs.cz/item/CS_URS_2024_02/985331911"/>
    <hyperlink ref="F260" r:id="rId22" display="https://podminky.urs.cz/item/CS_URS_2024_02/976075411"/>
    <hyperlink ref="F280" r:id="rId23" display="https://podminky.urs.cz/item/CS_URS_2024_02/997321211"/>
    <hyperlink ref="F287" r:id="rId24" display="https://podminky.urs.cz/item/CS_URS_2024_02/997321219"/>
    <hyperlink ref="F293" r:id="rId25" display="https://podminky.urs.cz/item/CS_URS_2024_02/997321523"/>
    <hyperlink ref="F308" r:id="rId26" display="https://podminky.urs.cz/item/CS_URS_2024_02/997321611"/>
    <hyperlink ref="F332" r:id="rId27" display="https://podminky.urs.cz/item/CS_URS_2024_02/998331011"/>
    <hyperlink ref="F336" r:id="rId28" display="https://podminky.urs.cz/item/CS_URS_2024_02/998331091"/>
    <hyperlink ref="F341" r:id="rId29" display="https://podminky.urs.cz/item/CS_URS_2024_02/711111053"/>
    <hyperlink ref="F345" r:id="rId30" display="https://podminky.urs.cz/item/CS_URS_2024_02/711112053"/>
    <hyperlink ref="F355" r:id="rId31" display="https://podminky.urs.cz/item/CS_URS_2024_02/998711122"/>
    <hyperlink ref="F359" r:id="rId32" display="https://podminky.urs.cz/item/CS_URS_2024_02/766660461"/>
    <hyperlink ref="F367" r:id="rId33" display="https://podminky.urs.cz/item/CS_URS_2024_02/998766112"/>
    <hyperlink ref="F371" r:id="rId34" display="https://podminky.urs.cz/item/CS_URS_2024_02/767590122"/>
    <hyperlink ref="F387" r:id="rId35" display="https://podminky.urs.cz/item/CS_URS_2024_02/767832122"/>
    <hyperlink ref="F394" r:id="rId36" display="https://podminky.urs.cz/item/CS_URS_2024_02/767881112"/>
    <hyperlink ref="F404" r:id="rId37" display="https://podminky.urs.cz/item/CS_URS_2024_02/767995101"/>
    <hyperlink ref="F432" r:id="rId38" display="https://podminky.urs.cz/item/CS_URS_2024_02/767995102"/>
    <hyperlink ref="F464" r:id="rId39" display="https://podminky.urs.cz/item/CS_URS_2024_02/767995111"/>
    <hyperlink ref="F476" r:id="rId40" display="https://podminky.urs.cz/item/CS_URS_2024_02/767995112"/>
    <hyperlink ref="F491" r:id="rId41" display="https://podminky.urs.cz/item/CS_URS_2024_02/767995113"/>
    <hyperlink ref="F504" r:id="rId42" display="https://podminky.urs.cz/item/CS_URS_2024_02/767995115"/>
    <hyperlink ref="F509" r:id="rId43" display="https://podminky.urs.cz/item/CS_URS_2024_02/767995116"/>
    <hyperlink ref="F530" r:id="rId44" display="https://podminky.urs.cz/item/CS_URS_2024_02/998767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VD Mostiště, vtoková věž – sanace průsaků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732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24. 10. 2024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ROUND((SUM(BE83:BE141)),  2)</f>
        <v>0</v>
      </c>
      <c r="G33" s="40"/>
      <c r="H33" s="40"/>
      <c r="I33" s="150">
        <v>0.20999999999999999</v>
      </c>
      <c r="J33" s="149">
        <f>ROUND(((SUM(BE83:BE141))*I33),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ROUND((SUM(BF83:BF141)),  2)</f>
        <v>0</v>
      </c>
      <c r="G34" s="40"/>
      <c r="H34" s="40"/>
      <c r="I34" s="150">
        <v>0.12</v>
      </c>
      <c r="J34" s="149">
        <f>ROUND(((SUM(BF83:BF141))*I34),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ROUND((SUM(BG83:BG141)),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ROUND((SUM(BH83:BH141)),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ROUND((SUM(BI83:BI141)),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VD Mostiště, vtoková věž – sanace průsaků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Sanace průsaků ve vtokové věži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VD Mostiště</v>
      </c>
      <c r="G52" s="42"/>
      <c r="H52" s="42"/>
      <c r="I52" s="34" t="s">
        <v>24</v>
      </c>
      <c r="J52" s="74" t="str">
        <f>IF(J12="","",J12)</f>
        <v>24. 10. 2024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 s.p.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J135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113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VD Mostiště, vtoková věž – sanace průsaků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02 - Sanace průsaků ve vtokové věži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22</v>
      </c>
      <c r="D77" s="42"/>
      <c r="E77" s="42"/>
      <c r="F77" s="29" t="str">
        <f>F12</f>
        <v>VD Mostiště</v>
      </c>
      <c r="G77" s="42"/>
      <c r="H77" s="42"/>
      <c r="I77" s="34" t="s">
        <v>24</v>
      </c>
      <c r="J77" s="74" t="str">
        <f>IF(J12="","",J12)</f>
        <v>24. 10. 2024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26</v>
      </c>
      <c r="D79" s="42"/>
      <c r="E79" s="42"/>
      <c r="F79" s="29" t="str">
        <f>E15</f>
        <v>Povodí Moravy s.p.</v>
      </c>
      <c r="G79" s="42"/>
      <c r="H79" s="42"/>
      <c r="I79" s="34" t="s">
        <v>34</v>
      </c>
      <c r="J79" s="38" t="str">
        <f>E21</f>
        <v>HG partner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32</v>
      </c>
      <c r="D80" s="42"/>
      <c r="E80" s="42"/>
      <c r="F80" s="29" t="str">
        <f>IF(E18="","",E18)</f>
        <v>Vyplň údaj</v>
      </c>
      <c r="G80" s="42"/>
      <c r="H80" s="42"/>
      <c r="I80" s="34" t="s">
        <v>39</v>
      </c>
      <c r="J80" s="38" t="str">
        <f>E24</f>
        <v>HG partner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114</v>
      </c>
      <c r="D82" s="182" t="s">
        <v>61</v>
      </c>
      <c r="E82" s="182" t="s">
        <v>57</v>
      </c>
      <c r="F82" s="182" t="s">
        <v>58</v>
      </c>
      <c r="G82" s="182" t="s">
        <v>115</v>
      </c>
      <c r="H82" s="182" t="s">
        <v>116</v>
      </c>
      <c r="I82" s="182" t="s">
        <v>117</v>
      </c>
      <c r="J82" s="182" t="s">
        <v>98</v>
      </c>
      <c r="K82" s="183" t="s">
        <v>118</v>
      </c>
      <c r="L82" s="184"/>
      <c r="M82" s="94" t="s">
        <v>21</v>
      </c>
      <c r="N82" s="95" t="s">
        <v>46</v>
      </c>
      <c r="O82" s="95" t="s">
        <v>119</v>
      </c>
      <c r="P82" s="95" t="s">
        <v>120</v>
      </c>
      <c r="Q82" s="95" t="s">
        <v>121</v>
      </c>
      <c r="R82" s="95" t="s">
        <v>122</v>
      </c>
      <c r="S82" s="95" t="s">
        <v>123</v>
      </c>
      <c r="T82" s="96" t="s">
        <v>124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125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4.0413129999999997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75</v>
      </c>
      <c r="AU83" s="19" t="s">
        <v>99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75</v>
      </c>
      <c r="E84" s="193" t="s">
        <v>126</v>
      </c>
      <c r="F84" s="193" t="s">
        <v>127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P85+P104+P135</f>
        <v>0</v>
      </c>
      <c r="Q84" s="198"/>
      <c r="R84" s="199">
        <f>R85+R104+R135</f>
        <v>4.0413129999999997</v>
      </c>
      <c r="S84" s="198"/>
      <c r="T84" s="200">
        <f>T85+T104+T135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76</v>
      </c>
      <c r="AY84" s="201" t="s">
        <v>128</v>
      </c>
      <c r="BK84" s="203">
        <f>BK85+BK104+BK135</f>
        <v>0</v>
      </c>
    </row>
    <row r="85" s="12" customFormat="1" ht="22.8" customHeight="1">
      <c r="A85" s="12"/>
      <c r="B85" s="190"/>
      <c r="C85" s="191"/>
      <c r="D85" s="192" t="s">
        <v>75</v>
      </c>
      <c r="E85" s="204" t="s">
        <v>202</v>
      </c>
      <c r="F85" s="204" t="s">
        <v>230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SUM(P86:P103)</f>
        <v>0</v>
      </c>
      <c r="Q85" s="198"/>
      <c r="R85" s="199">
        <f>SUM(R86:R103)</f>
        <v>4.0413129999999997</v>
      </c>
      <c r="S85" s="198"/>
      <c r="T85" s="200">
        <f>SUM(T86:T103)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84</v>
      </c>
      <c r="AT85" s="202" t="s">
        <v>75</v>
      </c>
      <c r="AU85" s="202" t="s">
        <v>84</v>
      </c>
      <c r="AY85" s="201" t="s">
        <v>128</v>
      </c>
      <c r="BK85" s="203">
        <f>SUM(BK86:BK103)</f>
        <v>0</v>
      </c>
    </row>
    <row r="86" s="2" customFormat="1" ht="26.4" customHeight="1">
      <c r="A86" s="40"/>
      <c r="B86" s="41"/>
      <c r="C86" s="206" t="s">
        <v>84</v>
      </c>
      <c r="D86" s="206" t="s">
        <v>131</v>
      </c>
      <c r="E86" s="207" t="s">
        <v>733</v>
      </c>
      <c r="F86" s="208" t="s">
        <v>734</v>
      </c>
      <c r="G86" s="209" t="s">
        <v>392</v>
      </c>
      <c r="H86" s="210">
        <v>1</v>
      </c>
      <c r="I86" s="211"/>
      <c r="J86" s="212">
        <f>ROUND(I86*H86,2)</f>
        <v>0</v>
      </c>
      <c r="K86" s="208" t="s">
        <v>21</v>
      </c>
      <c r="L86" s="46"/>
      <c r="M86" s="213" t="s">
        <v>21</v>
      </c>
      <c r="N86" s="214" t="s">
        <v>47</v>
      </c>
      <c r="O86" s="86"/>
      <c r="P86" s="215">
        <f>O86*H86</f>
        <v>0</v>
      </c>
      <c r="Q86" s="215">
        <v>0.20000000000000001</v>
      </c>
      <c r="R86" s="215">
        <f>Q86*H86</f>
        <v>0.20000000000000001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136</v>
      </c>
      <c r="AT86" s="217" t="s">
        <v>131</v>
      </c>
      <c r="AU86" s="217" t="s">
        <v>86</v>
      </c>
      <c r="AY86" s="19" t="s">
        <v>128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84</v>
      </c>
      <c r="BK86" s="218">
        <f>ROUND(I86*H86,2)</f>
        <v>0</v>
      </c>
      <c r="BL86" s="19" t="s">
        <v>136</v>
      </c>
      <c r="BM86" s="217" t="s">
        <v>735</v>
      </c>
    </row>
    <row r="87" s="2" customFormat="1">
      <c r="A87" s="40"/>
      <c r="B87" s="41"/>
      <c r="C87" s="42"/>
      <c r="D87" s="219" t="s">
        <v>138</v>
      </c>
      <c r="E87" s="42"/>
      <c r="F87" s="220" t="s">
        <v>734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138</v>
      </c>
      <c r="AU87" s="19" t="s">
        <v>86</v>
      </c>
    </row>
    <row r="88" s="2" customFormat="1" ht="40.8" customHeight="1">
      <c r="A88" s="40"/>
      <c r="B88" s="41"/>
      <c r="C88" s="206" t="s">
        <v>86</v>
      </c>
      <c r="D88" s="206" t="s">
        <v>131</v>
      </c>
      <c r="E88" s="207" t="s">
        <v>736</v>
      </c>
      <c r="F88" s="208" t="s">
        <v>737</v>
      </c>
      <c r="G88" s="209" t="s">
        <v>218</v>
      </c>
      <c r="H88" s="210">
        <v>119</v>
      </c>
      <c r="I88" s="211"/>
      <c r="J88" s="212">
        <f>ROUND(I88*H88,2)</f>
        <v>0</v>
      </c>
      <c r="K88" s="208" t="s">
        <v>21</v>
      </c>
      <c r="L88" s="46"/>
      <c r="M88" s="213" t="s">
        <v>21</v>
      </c>
      <c r="N88" s="214" t="s">
        <v>47</v>
      </c>
      <c r="O88" s="86"/>
      <c r="P88" s="215">
        <f>O88*H88</f>
        <v>0</v>
      </c>
      <c r="Q88" s="215">
        <v>0.014199</v>
      </c>
      <c r="R88" s="215">
        <f>Q88*H88</f>
        <v>1.689681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136</v>
      </c>
      <c r="AT88" s="217" t="s">
        <v>131</v>
      </c>
      <c r="AU88" s="217" t="s">
        <v>86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136</v>
      </c>
      <c r="BM88" s="217" t="s">
        <v>738</v>
      </c>
    </row>
    <row r="89" s="2" customFormat="1">
      <c r="A89" s="40"/>
      <c r="B89" s="41"/>
      <c r="C89" s="42"/>
      <c r="D89" s="219" t="s">
        <v>138</v>
      </c>
      <c r="E89" s="42"/>
      <c r="F89" s="220" t="s">
        <v>739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138</v>
      </c>
      <c r="AU89" s="19" t="s">
        <v>86</v>
      </c>
    </row>
    <row r="90" s="2" customFormat="1">
      <c r="A90" s="40"/>
      <c r="B90" s="41"/>
      <c r="C90" s="42"/>
      <c r="D90" s="219" t="s">
        <v>142</v>
      </c>
      <c r="E90" s="42"/>
      <c r="F90" s="226" t="s">
        <v>740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142</v>
      </c>
      <c r="AU90" s="19" t="s">
        <v>86</v>
      </c>
    </row>
    <row r="91" s="13" customFormat="1">
      <c r="A91" s="13"/>
      <c r="B91" s="227"/>
      <c r="C91" s="228"/>
      <c r="D91" s="219" t="s">
        <v>144</v>
      </c>
      <c r="E91" s="229" t="s">
        <v>21</v>
      </c>
      <c r="F91" s="230" t="s">
        <v>741</v>
      </c>
      <c r="G91" s="228"/>
      <c r="H91" s="231">
        <v>119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144</v>
      </c>
      <c r="AU91" s="237" t="s">
        <v>86</v>
      </c>
      <c r="AV91" s="13" t="s">
        <v>86</v>
      </c>
      <c r="AW91" s="13" t="s">
        <v>38</v>
      </c>
      <c r="AX91" s="13" t="s">
        <v>84</v>
      </c>
      <c r="AY91" s="237" t="s">
        <v>128</v>
      </c>
    </row>
    <row r="92" s="2" customFormat="1" ht="40.8" customHeight="1">
      <c r="A92" s="40"/>
      <c r="B92" s="41"/>
      <c r="C92" s="206" t="s">
        <v>129</v>
      </c>
      <c r="D92" s="206" t="s">
        <v>131</v>
      </c>
      <c r="E92" s="207" t="s">
        <v>742</v>
      </c>
      <c r="F92" s="208" t="s">
        <v>743</v>
      </c>
      <c r="G92" s="209" t="s">
        <v>744</v>
      </c>
      <c r="H92" s="210">
        <v>33</v>
      </c>
      <c r="I92" s="211"/>
      <c r="J92" s="212">
        <f>ROUND(I92*H92,2)</f>
        <v>0</v>
      </c>
      <c r="K92" s="208" t="s">
        <v>21</v>
      </c>
      <c r="L92" s="46"/>
      <c r="M92" s="213" t="s">
        <v>21</v>
      </c>
      <c r="N92" s="214" t="s">
        <v>47</v>
      </c>
      <c r="O92" s="86"/>
      <c r="P92" s="215">
        <f>O92*H92</f>
        <v>0</v>
      </c>
      <c r="Q92" s="215">
        <v>0.016407999999999999</v>
      </c>
      <c r="R92" s="215">
        <f>Q92*H92</f>
        <v>0.54146399999999995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136</v>
      </c>
      <c r="AT92" s="217" t="s">
        <v>131</v>
      </c>
      <c r="AU92" s="217" t="s">
        <v>86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136</v>
      </c>
      <c r="BM92" s="217" t="s">
        <v>745</v>
      </c>
    </row>
    <row r="93" s="2" customFormat="1">
      <c r="A93" s="40"/>
      <c r="B93" s="41"/>
      <c r="C93" s="42"/>
      <c r="D93" s="219" t="s">
        <v>138</v>
      </c>
      <c r="E93" s="42"/>
      <c r="F93" s="220" t="s">
        <v>743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138</v>
      </c>
      <c r="AU93" s="19" t="s">
        <v>86</v>
      </c>
    </row>
    <row r="94" s="2" customFormat="1">
      <c r="A94" s="40"/>
      <c r="B94" s="41"/>
      <c r="C94" s="42"/>
      <c r="D94" s="219" t="s">
        <v>142</v>
      </c>
      <c r="E94" s="42"/>
      <c r="F94" s="226" t="s">
        <v>746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142</v>
      </c>
      <c r="AU94" s="19" t="s">
        <v>86</v>
      </c>
    </row>
    <row r="95" s="13" customFormat="1">
      <c r="A95" s="13"/>
      <c r="B95" s="227"/>
      <c r="C95" s="228"/>
      <c r="D95" s="219" t="s">
        <v>144</v>
      </c>
      <c r="E95" s="229" t="s">
        <v>21</v>
      </c>
      <c r="F95" s="230" t="s">
        <v>747</v>
      </c>
      <c r="G95" s="228"/>
      <c r="H95" s="231">
        <v>33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144</v>
      </c>
      <c r="AU95" s="237" t="s">
        <v>86</v>
      </c>
      <c r="AV95" s="13" t="s">
        <v>86</v>
      </c>
      <c r="AW95" s="13" t="s">
        <v>38</v>
      </c>
      <c r="AX95" s="13" t="s">
        <v>84</v>
      </c>
      <c r="AY95" s="237" t="s">
        <v>128</v>
      </c>
    </row>
    <row r="96" s="2" customFormat="1" ht="40.8" customHeight="1">
      <c r="A96" s="40"/>
      <c r="B96" s="41"/>
      <c r="C96" s="206" t="s">
        <v>136</v>
      </c>
      <c r="D96" s="206" t="s">
        <v>131</v>
      </c>
      <c r="E96" s="207" t="s">
        <v>748</v>
      </c>
      <c r="F96" s="208" t="s">
        <v>749</v>
      </c>
      <c r="G96" s="209" t="s">
        <v>226</v>
      </c>
      <c r="H96" s="210">
        <v>40</v>
      </c>
      <c r="I96" s="211"/>
      <c r="J96" s="212">
        <f>ROUND(I96*H96,2)</f>
        <v>0</v>
      </c>
      <c r="K96" s="208" t="s">
        <v>21</v>
      </c>
      <c r="L96" s="46"/>
      <c r="M96" s="213" t="s">
        <v>21</v>
      </c>
      <c r="N96" s="214" t="s">
        <v>47</v>
      </c>
      <c r="O96" s="86"/>
      <c r="P96" s="215">
        <f>O96*H96</f>
        <v>0</v>
      </c>
      <c r="Q96" s="215">
        <v>0.015796000000000001</v>
      </c>
      <c r="R96" s="215">
        <f>Q96*H96</f>
        <v>0.63184000000000007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136</v>
      </c>
      <c r="AT96" s="217" t="s">
        <v>131</v>
      </c>
      <c r="AU96" s="217" t="s">
        <v>86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136</v>
      </c>
      <c r="BM96" s="217" t="s">
        <v>750</v>
      </c>
    </row>
    <row r="97" s="2" customFormat="1">
      <c r="A97" s="40"/>
      <c r="B97" s="41"/>
      <c r="C97" s="42"/>
      <c r="D97" s="219" t="s">
        <v>138</v>
      </c>
      <c r="E97" s="42"/>
      <c r="F97" s="220" t="s">
        <v>749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138</v>
      </c>
      <c r="AU97" s="19" t="s">
        <v>86</v>
      </c>
    </row>
    <row r="98" s="2" customFormat="1">
      <c r="A98" s="40"/>
      <c r="B98" s="41"/>
      <c r="C98" s="42"/>
      <c r="D98" s="219" t="s">
        <v>142</v>
      </c>
      <c r="E98" s="42"/>
      <c r="F98" s="226" t="s">
        <v>751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86</v>
      </c>
    </row>
    <row r="99" s="13" customFormat="1">
      <c r="A99" s="13"/>
      <c r="B99" s="227"/>
      <c r="C99" s="228"/>
      <c r="D99" s="219" t="s">
        <v>144</v>
      </c>
      <c r="E99" s="229" t="s">
        <v>21</v>
      </c>
      <c r="F99" s="230" t="s">
        <v>752</v>
      </c>
      <c r="G99" s="228"/>
      <c r="H99" s="231">
        <v>40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144</v>
      </c>
      <c r="AU99" s="237" t="s">
        <v>86</v>
      </c>
      <c r="AV99" s="13" t="s">
        <v>86</v>
      </c>
      <c r="AW99" s="13" t="s">
        <v>38</v>
      </c>
      <c r="AX99" s="13" t="s">
        <v>84</v>
      </c>
      <c r="AY99" s="237" t="s">
        <v>128</v>
      </c>
    </row>
    <row r="100" s="2" customFormat="1" ht="26.4" customHeight="1">
      <c r="A100" s="40"/>
      <c r="B100" s="41"/>
      <c r="C100" s="206" t="s">
        <v>172</v>
      </c>
      <c r="D100" s="206" t="s">
        <v>131</v>
      </c>
      <c r="E100" s="207" t="s">
        <v>753</v>
      </c>
      <c r="F100" s="208" t="s">
        <v>754</v>
      </c>
      <c r="G100" s="209" t="s">
        <v>162</v>
      </c>
      <c r="H100" s="210">
        <v>9.1999999999999993</v>
      </c>
      <c r="I100" s="211"/>
      <c r="J100" s="212">
        <f>ROUND(I100*H100,2)</f>
        <v>0</v>
      </c>
      <c r="K100" s="208" t="s">
        <v>21</v>
      </c>
      <c r="L100" s="46"/>
      <c r="M100" s="213" t="s">
        <v>21</v>
      </c>
      <c r="N100" s="214" t="s">
        <v>47</v>
      </c>
      <c r="O100" s="86"/>
      <c r="P100" s="215">
        <f>O100*H100</f>
        <v>0</v>
      </c>
      <c r="Q100" s="215">
        <v>0.10634</v>
      </c>
      <c r="R100" s="215">
        <f>Q100*H100</f>
        <v>0.97832799999999998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136</v>
      </c>
      <c r="AT100" s="217" t="s">
        <v>131</v>
      </c>
      <c r="AU100" s="217" t="s">
        <v>86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136</v>
      </c>
      <c r="BM100" s="217" t="s">
        <v>755</v>
      </c>
    </row>
    <row r="101" s="2" customFormat="1">
      <c r="A101" s="40"/>
      <c r="B101" s="41"/>
      <c r="C101" s="42"/>
      <c r="D101" s="219" t="s">
        <v>138</v>
      </c>
      <c r="E101" s="42"/>
      <c r="F101" s="220" t="s">
        <v>754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138</v>
      </c>
      <c r="AU101" s="19" t="s">
        <v>86</v>
      </c>
    </row>
    <row r="102" s="2" customFormat="1">
      <c r="A102" s="40"/>
      <c r="B102" s="41"/>
      <c r="C102" s="42"/>
      <c r="D102" s="219" t="s">
        <v>142</v>
      </c>
      <c r="E102" s="42"/>
      <c r="F102" s="226" t="s">
        <v>756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142</v>
      </c>
      <c r="AU102" s="19" t="s">
        <v>86</v>
      </c>
    </row>
    <row r="103" s="13" customFormat="1">
      <c r="A103" s="13"/>
      <c r="B103" s="227"/>
      <c r="C103" s="228"/>
      <c r="D103" s="219" t="s">
        <v>144</v>
      </c>
      <c r="E103" s="229" t="s">
        <v>21</v>
      </c>
      <c r="F103" s="230" t="s">
        <v>757</v>
      </c>
      <c r="G103" s="228"/>
      <c r="H103" s="231">
        <v>9.1999999999999993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144</v>
      </c>
      <c r="AU103" s="237" t="s">
        <v>86</v>
      </c>
      <c r="AV103" s="13" t="s">
        <v>86</v>
      </c>
      <c r="AW103" s="13" t="s">
        <v>38</v>
      </c>
      <c r="AX103" s="13" t="s">
        <v>84</v>
      </c>
      <c r="AY103" s="237" t="s">
        <v>128</v>
      </c>
    </row>
    <row r="104" s="12" customFormat="1" ht="22.8" customHeight="1">
      <c r="A104" s="12"/>
      <c r="B104" s="190"/>
      <c r="C104" s="191"/>
      <c r="D104" s="192" t="s">
        <v>75</v>
      </c>
      <c r="E104" s="204" t="s">
        <v>407</v>
      </c>
      <c r="F104" s="204" t="s">
        <v>408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SUM(P105:P134)</f>
        <v>0</v>
      </c>
      <c r="Q104" s="198"/>
      <c r="R104" s="199">
        <f>SUM(R105:R134)</f>
        <v>0</v>
      </c>
      <c r="S104" s="198"/>
      <c r="T104" s="200">
        <f>SUM(T105:T134)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84</v>
      </c>
      <c r="AT104" s="202" t="s">
        <v>75</v>
      </c>
      <c r="AU104" s="202" t="s">
        <v>84</v>
      </c>
      <c r="AY104" s="201" t="s">
        <v>128</v>
      </c>
      <c r="BK104" s="203">
        <f>SUM(BK105:BK134)</f>
        <v>0</v>
      </c>
    </row>
    <row r="105" s="2" customFormat="1" ht="16.5" customHeight="1">
      <c r="A105" s="40"/>
      <c r="B105" s="41"/>
      <c r="C105" s="206" t="s">
        <v>181</v>
      </c>
      <c r="D105" s="206" t="s">
        <v>131</v>
      </c>
      <c r="E105" s="207" t="s">
        <v>410</v>
      </c>
      <c r="F105" s="208" t="s">
        <v>411</v>
      </c>
      <c r="G105" s="209" t="s">
        <v>175</v>
      </c>
      <c r="H105" s="210">
        <v>2.8820000000000001</v>
      </c>
      <c r="I105" s="211"/>
      <c r="J105" s="212">
        <f>ROUND(I105*H105,2)</f>
        <v>0</v>
      </c>
      <c r="K105" s="208" t="s">
        <v>135</v>
      </c>
      <c r="L105" s="46"/>
      <c r="M105" s="213" t="s">
        <v>21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136</v>
      </c>
      <c r="AT105" s="217" t="s">
        <v>131</v>
      </c>
      <c r="AU105" s="217" t="s">
        <v>86</v>
      </c>
      <c r="AY105" s="19" t="s">
        <v>128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136</v>
      </c>
      <c r="BM105" s="217" t="s">
        <v>758</v>
      </c>
    </row>
    <row r="106" s="2" customFormat="1">
      <c r="A106" s="40"/>
      <c r="B106" s="41"/>
      <c r="C106" s="42"/>
      <c r="D106" s="219" t="s">
        <v>138</v>
      </c>
      <c r="E106" s="42"/>
      <c r="F106" s="220" t="s">
        <v>413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138</v>
      </c>
      <c r="AU106" s="19" t="s">
        <v>86</v>
      </c>
    </row>
    <row r="107" s="2" customFormat="1">
      <c r="A107" s="40"/>
      <c r="B107" s="41"/>
      <c r="C107" s="42"/>
      <c r="D107" s="224" t="s">
        <v>140</v>
      </c>
      <c r="E107" s="42"/>
      <c r="F107" s="225" t="s">
        <v>414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140</v>
      </c>
      <c r="AU107" s="19" t="s">
        <v>86</v>
      </c>
    </row>
    <row r="108" s="2" customFormat="1">
      <c r="A108" s="40"/>
      <c r="B108" s="41"/>
      <c r="C108" s="42"/>
      <c r="D108" s="219" t="s">
        <v>142</v>
      </c>
      <c r="E108" s="42"/>
      <c r="F108" s="226" t="s">
        <v>759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86</v>
      </c>
    </row>
    <row r="109" s="13" customFormat="1">
      <c r="A109" s="13"/>
      <c r="B109" s="227"/>
      <c r="C109" s="228"/>
      <c r="D109" s="219" t="s">
        <v>144</v>
      </c>
      <c r="E109" s="229" t="s">
        <v>21</v>
      </c>
      <c r="F109" s="230" t="s">
        <v>760</v>
      </c>
      <c r="G109" s="228"/>
      <c r="H109" s="231">
        <v>1.014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144</v>
      </c>
      <c r="AU109" s="237" t="s">
        <v>86</v>
      </c>
      <c r="AV109" s="13" t="s">
        <v>86</v>
      </c>
      <c r="AW109" s="13" t="s">
        <v>38</v>
      </c>
      <c r="AX109" s="13" t="s">
        <v>76</v>
      </c>
      <c r="AY109" s="237" t="s">
        <v>128</v>
      </c>
    </row>
    <row r="110" s="13" customFormat="1">
      <c r="A110" s="13"/>
      <c r="B110" s="227"/>
      <c r="C110" s="228"/>
      <c r="D110" s="219" t="s">
        <v>144</v>
      </c>
      <c r="E110" s="229" t="s">
        <v>21</v>
      </c>
      <c r="F110" s="230" t="s">
        <v>761</v>
      </c>
      <c r="G110" s="228"/>
      <c r="H110" s="231">
        <v>0.28999999999999998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144</v>
      </c>
      <c r="AU110" s="237" t="s">
        <v>86</v>
      </c>
      <c r="AV110" s="13" t="s">
        <v>86</v>
      </c>
      <c r="AW110" s="13" t="s">
        <v>38</v>
      </c>
      <c r="AX110" s="13" t="s">
        <v>76</v>
      </c>
      <c r="AY110" s="237" t="s">
        <v>128</v>
      </c>
    </row>
    <row r="111" s="13" customFormat="1">
      <c r="A111" s="13"/>
      <c r="B111" s="227"/>
      <c r="C111" s="228"/>
      <c r="D111" s="219" t="s">
        <v>144</v>
      </c>
      <c r="E111" s="229" t="s">
        <v>21</v>
      </c>
      <c r="F111" s="230" t="s">
        <v>762</v>
      </c>
      <c r="G111" s="228"/>
      <c r="H111" s="231">
        <v>0.40000000000000002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144</v>
      </c>
      <c r="AU111" s="237" t="s">
        <v>86</v>
      </c>
      <c r="AV111" s="13" t="s">
        <v>86</v>
      </c>
      <c r="AW111" s="13" t="s">
        <v>38</v>
      </c>
      <c r="AX111" s="13" t="s">
        <v>76</v>
      </c>
      <c r="AY111" s="237" t="s">
        <v>128</v>
      </c>
    </row>
    <row r="112" s="13" customFormat="1">
      <c r="A112" s="13"/>
      <c r="B112" s="227"/>
      <c r="C112" s="228"/>
      <c r="D112" s="219" t="s">
        <v>144</v>
      </c>
      <c r="E112" s="229" t="s">
        <v>21</v>
      </c>
      <c r="F112" s="230" t="s">
        <v>763</v>
      </c>
      <c r="G112" s="228"/>
      <c r="H112" s="231">
        <v>1.1779999999999999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144</v>
      </c>
      <c r="AU112" s="237" t="s">
        <v>86</v>
      </c>
      <c r="AV112" s="13" t="s">
        <v>86</v>
      </c>
      <c r="AW112" s="13" t="s">
        <v>38</v>
      </c>
      <c r="AX112" s="13" t="s">
        <v>76</v>
      </c>
      <c r="AY112" s="237" t="s">
        <v>128</v>
      </c>
    </row>
    <row r="113" s="15" customFormat="1">
      <c r="A113" s="15"/>
      <c r="B113" s="249"/>
      <c r="C113" s="250"/>
      <c r="D113" s="219" t="s">
        <v>144</v>
      </c>
      <c r="E113" s="251" t="s">
        <v>21</v>
      </c>
      <c r="F113" s="252" t="s">
        <v>159</v>
      </c>
      <c r="G113" s="250"/>
      <c r="H113" s="253">
        <v>2.8820000000000001</v>
      </c>
      <c r="I113" s="254"/>
      <c r="J113" s="250"/>
      <c r="K113" s="250"/>
      <c r="L113" s="255"/>
      <c r="M113" s="256"/>
      <c r="N113" s="257"/>
      <c r="O113" s="257"/>
      <c r="P113" s="257"/>
      <c r="Q113" s="257"/>
      <c r="R113" s="257"/>
      <c r="S113" s="257"/>
      <c r="T113" s="258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9" t="s">
        <v>144</v>
      </c>
      <c r="AU113" s="259" t="s">
        <v>86</v>
      </c>
      <c r="AV113" s="15" t="s">
        <v>136</v>
      </c>
      <c r="AW113" s="15" t="s">
        <v>38</v>
      </c>
      <c r="AX113" s="15" t="s">
        <v>84</v>
      </c>
      <c r="AY113" s="259" t="s">
        <v>128</v>
      </c>
    </row>
    <row r="114" s="2" customFormat="1" ht="16.5" customHeight="1">
      <c r="A114" s="40"/>
      <c r="B114" s="41"/>
      <c r="C114" s="206" t="s">
        <v>188</v>
      </c>
      <c r="D114" s="206" t="s">
        <v>131</v>
      </c>
      <c r="E114" s="207" t="s">
        <v>419</v>
      </c>
      <c r="F114" s="208" t="s">
        <v>420</v>
      </c>
      <c r="G114" s="209" t="s">
        <v>175</v>
      </c>
      <c r="H114" s="210">
        <v>17.292000000000002</v>
      </c>
      <c r="I114" s="211"/>
      <c r="J114" s="212">
        <f>ROUND(I114*H114,2)</f>
        <v>0</v>
      </c>
      <c r="K114" s="208" t="s">
        <v>135</v>
      </c>
      <c r="L114" s="46"/>
      <c r="M114" s="213" t="s">
        <v>21</v>
      </c>
      <c r="N114" s="214" t="s">
        <v>47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136</v>
      </c>
      <c r="AT114" s="217" t="s">
        <v>131</v>
      </c>
      <c r="AU114" s="217" t="s">
        <v>86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136</v>
      </c>
      <c r="BM114" s="217" t="s">
        <v>764</v>
      </c>
    </row>
    <row r="115" s="2" customFormat="1">
      <c r="A115" s="40"/>
      <c r="B115" s="41"/>
      <c r="C115" s="42"/>
      <c r="D115" s="219" t="s">
        <v>138</v>
      </c>
      <c r="E115" s="42"/>
      <c r="F115" s="220" t="s">
        <v>422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138</v>
      </c>
      <c r="AU115" s="19" t="s">
        <v>86</v>
      </c>
    </row>
    <row r="116" s="2" customFormat="1">
      <c r="A116" s="40"/>
      <c r="B116" s="41"/>
      <c r="C116" s="42"/>
      <c r="D116" s="224" t="s">
        <v>140</v>
      </c>
      <c r="E116" s="42"/>
      <c r="F116" s="225" t="s">
        <v>423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140</v>
      </c>
      <c r="AU116" s="19" t="s">
        <v>86</v>
      </c>
    </row>
    <row r="117" s="2" customFormat="1">
      <c r="A117" s="40"/>
      <c r="B117" s="41"/>
      <c r="C117" s="42"/>
      <c r="D117" s="219" t="s">
        <v>142</v>
      </c>
      <c r="E117" s="42"/>
      <c r="F117" s="226" t="s">
        <v>765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142</v>
      </c>
      <c r="AU117" s="19" t="s">
        <v>86</v>
      </c>
    </row>
    <row r="118" s="13" customFormat="1">
      <c r="A118" s="13"/>
      <c r="B118" s="227"/>
      <c r="C118" s="228"/>
      <c r="D118" s="219" t="s">
        <v>144</v>
      </c>
      <c r="E118" s="228"/>
      <c r="F118" s="230" t="s">
        <v>766</v>
      </c>
      <c r="G118" s="228"/>
      <c r="H118" s="231">
        <v>17.292000000000002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144</v>
      </c>
      <c r="AU118" s="237" t="s">
        <v>86</v>
      </c>
      <c r="AV118" s="13" t="s">
        <v>86</v>
      </c>
      <c r="AW118" s="13" t="s">
        <v>4</v>
      </c>
      <c r="AX118" s="13" t="s">
        <v>84</v>
      </c>
      <c r="AY118" s="237" t="s">
        <v>128</v>
      </c>
    </row>
    <row r="119" s="2" customFormat="1" ht="16.5" customHeight="1">
      <c r="A119" s="40"/>
      <c r="B119" s="41"/>
      <c r="C119" s="206" t="s">
        <v>196</v>
      </c>
      <c r="D119" s="206" t="s">
        <v>131</v>
      </c>
      <c r="E119" s="207" t="s">
        <v>425</v>
      </c>
      <c r="F119" s="208" t="s">
        <v>426</v>
      </c>
      <c r="G119" s="209" t="s">
        <v>175</v>
      </c>
      <c r="H119" s="210">
        <v>2.8820000000000001</v>
      </c>
      <c r="I119" s="211"/>
      <c r="J119" s="212">
        <f>ROUND(I119*H119,2)</f>
        <v>0</v>
      </c>
      <c r="K119" s="208" t="s">
        <v>135</v>
      </c>
      <c r="L119" s="46"/>
      <c r="M119" s="213" t="s">
        <v>21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136</v>
      </c>
      <c r="AT119" s="217" t="s">
        <v>131</v>
      </c>
      <c r="AU119" s="217" t="s">
        <v>86</v>
      </c>
      <c r="AY119" s="19" t="s">
        <v>128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84</v>
      </c>
      <c r="BK119" s="218">
        <f>ROUND(I119*H119,2)</f>
        <v>0</v>
      </c>
      <c r="BL119" s="19" t="s">
        <v>136</v>
      </c>
      <c r="BM119" s="217" t="s">
        <v>767</v>
      </c>
    </row>
    <row r="120" s="2" customFormat="1">
      <c r="A120" s="40"/>
      <c r="B120" s="41"/>
      <c r="C120" s="42"/>
      <c r="D120" s="219" t="s">
        <v>138</v>
      </c>
      <c r="E120" s="42"/>
      <c r="F120" s="220" t="s">
        <v>428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86</v>
      </c>
    </row>
    <row r="121" s="2" customFormat="1">
      <c r="A121" s="40"/>
      <c r="B121" s="41"/>
      <c r="C121" s="42"/>
      <c r="D121" s="224" t="s">
        <v>140</v>
      </c>
      <c r="E121" s="42"/>
      <c r="F121" s="225" t="s">
        <v>429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86</v>
      </c>
    </row>
    <row r="122" s="2" customFormat="1">
      <c r="A122" s="40"/>
      <c r="B122" s="41"/>
      <c r="C122" s="42"/>
      <c r="D122" s="219" t="s">
        <v>142</v>
      </c>
      <c r="E122" s="42"/>
      <c r="F122" s="226" t="s">
        <v>430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86</v>
      </c>
    </row>
    <row r="123" s="13" customFormat="1">
      <c r="A123" s="13"/>
      <c r="B123" s="227"/>
      <c r="C123" s="228"/>
      <c r="D123" s="219" t="s">
        <v>144</v>
      </c>
      <c r="E123" s="229" t="s">
        <v>21</v>
      </c>
      <c r="F123" s="230" t="s">
        <v>760</v>
      </c>
      <c r="G123" s="228"/>
      <c r="H123" s="231">
        <v>1.014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144</v>
      </c>
      <c r="AU123" s="237" t="s">
        <v>86</v>
      </c>
      <c r="AV123" s="13" t="s">
        <v>86</v>
      </c>
      <c r="AW123" s="13" t="s">
        <v>38</v>
      </c>
      <c r="AX123" s="13" t="s">
        <v>76</v>
      </c>
      <c r="AY123" s="237" t="s">
        <v>128</v>
      </c>
    </row>
    <row r="124" s="13" customFormat="1">
      <c r="A124" s="13"/>
      <c r="B124" s="227"/>
      <c r="C124" s="228"/>
      <c r="D124" s="219" t="s">
        <v>144</v>
      </c>
      <c r="E124" s="229" t="s">
        <v>21</v>
      </c>
      <c r="F124" s="230" t="s">
        <v>761</v>
      </c>
      <c r="G124" s="228"/>
      <c r="H124" s="231">
        <v>0.28999999999999998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144</v>
      </c>
      <c r="AU124" s="237" t="s">
        <v>86</v>
      </c>
      <c r="AV124" s="13" t="s">
        <v>86</v>
      </c>
      <c r="AW124" s="13" t="s">
        <v>38</v>
      </c>
      <c r="AX124" s="13" t="s">
        <v>76</v>
      </c>
      <c r="AY124" s="237" t="s">
        <v>128</v>
      </c>
    </row>
    <row r="125" s="13" customFormat="1">
      <c r="A125" s="13"/>
      <c r="B125" s="227"/>
      <c r="C125" s="228"/>
      <c r="D125" s="219" t="s">
        <v>144</v>
      </c>
      <c r="E125" s="229" t="s">
        <v>21</v>
      </c>
      <c r="F125" s="230" t="s">
        <v>762</v>
      </c>
      <c r="G125" s="228"/>
      <c r="H125" s="231">
        <v>0.40000000000000002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144</v>
      </c>
      <c r="AU125" s="237" t="s">
        <v>86</v>
      </c>
      <c r="AV125" s="13" t="s">
        <v>86</v>
      </c>
      <c r="AW125" s="13" t="s">
        <v>38</v>
      </c>
      <c r="AX125" s="13" t="s">
        <v>76</v>
      </c>
      <c r="AY125" s="237" t="s">
        <v>128</v>
      </c>
    </row>
    <row r="126" s="13" customFormat="1">
      <c r="A126" s="13"/>
      <c r="B126" s="227"/>
      <c r="C126" s="228"/>
      <c r="D126" s="219" t="s">
        <v>144</v>
      </c>
      <c r="E126" s="229" t="s">
        <v>21</v>
      </c>
      <c r="F126" s="230" t="s">
        <v>763</v>
      </c>
      <c r="G126" s="228"/>
      <c r="H126" s="231">
        <v>1.1779999999999999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144</v>
      </c>
      <c r="AU126" s="237" t="s">
        <v>86</v>
      </c>
      <c r="AV126" s="13" t="s">
        <v>86</v>
      </c>
      <c r="AW126" s="13" t="s">
        <v>38</v>
      </c>
      <c r="AX126" s="13" t="s">
        <v>76</v>
      </c>
      <c r="AY126" s="237" t="s">
        <v>128</v>
      </c>
    </row>
    <row r="127" s="15" customFormat="1">
      <c r="A127" s="15"/>
      <c r="B127" s="249"/>
      <c r="C127" s="250"/>
      <c r="D127" s="219" t="s">
        <v>144</v>
      </c>
      <c r="E127" s="251" t="s">
        <v>21</v>
      </c>
      <c r="F127" s="252" t="s">
        <v>159</v>
      </c>
      <c r="G127" s="250"/>
      <c r="H127" s="253">
        <v>2.8820000000000001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9" t="s">
        <v>144</v>
      </c>
      <c r="AU127" s="259" t="s">
        <v>86</v>
      </c>
      <c r="AV127" s="15" t="s">
        <v>136</v>
      </c>
      <c r="AW127" s="15" t="s">
        <v>38</v>
      </c>
      <c r="AX127" s="15" t="s">
        <v>84</v>
      </c>
      <c r="AY127" s="259" t="s">
        <v>128</v>
      </c>
    </row>
    <row r="128" s="2" customFormat="1" ht="16.5" customHeight="1">
      <c r="A128" s="40"/>
      <c r="B128" s="41"/>
      <c r="C128" s="206" t="s">
        <v>202</v>
      </c>
      <c r="D128" s="206" t="s">
        <v>131</v>
      </c>
      <c r="E128" s="207" t="s">
        <v>442</v>
      </c>
      <c r="F128" s="208" t="s">
        <v>443</v>
      </c>
      <c r="G128" s="209" t="s">
        <v>175</v>
      </c>
      <c r="H128" s="210">
        <v>2.8820000000000001</v>
      </c>
      <c r="I128" s="211"/>
      <c r="J128" s="212">
        <f>ROUND(I128*H128,2)</f>
        <v>0</v>
      </c>
      <c r="K128" s="208" t="s">
        <v>21</v>
      </c>
      <c r="L128" s="46"/>
      <c r="M128" s="213" t="s">
        <v>21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136</v>
      </c>
      <c r="AT128" s="217" t="s">
        <v>131</v>
      </c>
      <c r="AU128" s="217" t="s">
        <v>86</v>
      </c>
      <c r="AY128" s="19" t="s">
        <v>128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136</v>
      </c>
      <c r="BM128" s="217" t="s">
        <v>768</v>
      </c>
    </row>
    <row r="129" s="2" customFormat="1">
      <c r="A129" s="40"/>
      <c r="B129" s="41"/>
      <c r="C129" s="42"/>
      <c r="D129" s="219" t="s">
        <v>138</v>
      </c>
      <c r="E129" s="42"/>
      <c r="F129" s="220" t="s">
        <v>443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138</v>
      </c>
      <c r="AU129" s="19" t="s">
        <v>86</v>
      </c>
    </row>
    <row r="130" s="13" customFormat="1">
      <c r="A130" s="13"/>
      <c r="B130" s="227"/>
      <c r="C130" s="228"/>
      <c r="D130" s="219" t="s">
        <v>144</v>
      </c>
      <c r="E130" s="229" t="s">
        <v>21</v>
      </c>
      <c r="F130" s="230" t="s">
        <v>760</v>
      </c>
      <c r="G130" s="228"/>
      <c r="H130" s="231">
        <v>1.014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144</v>
      </c>
      <c r="AU130" s="237" t="s">
        <v>86</v>
      </c>
      <c r="AV130" s="13" t="s">
        <v>86</v>
      </c>
      <c r="AW130" s="13" t="s">
        <v>38</v>
      </c>
      <c r="AX130" s="13" t="s">
        <v>76</v>
      </c>
      <c r="AY130" s="237" t="s">
        <v>128</v>
      </c>
    </row>
    <row r="131" s="13" customFormat="1">
      <c r="A131" s="13"/>
      <c r="B131" s="227"/>
      <c r="C131" s="228"/>
      <c r="D131" s="219" t="s">
        <v>144</v>
      </c>
      <c r="E131" s="229" t="s">
        <v>21</v>
      </c>
      <c r="F131" s="230" t="s">
        <v>761</v>
      </c>
      <c r="G131" s="228"/>
      <c r="H131" s="231">
        <v>0.28999999999999998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144</v>
      </c>
      <c r="AU131" s="237" t="s">
        <v>86</v>
      </c>
      <c r="AV131" s="13" t="s">
        <v>86</v>
      </c>
      <c r="AW131" s="13" t="s">
        <v>38</v>
      </c>
      <c r="AX131" s="13" t="s">
        <v>76</v>
      </c>
      <c r="AY131" s="237" t="s">
        <v>128</v>
      </c>
    </row>
    <row r="132" s="13" customFormat="1">
      <c r="A132" s="13"/>
      <c r="B132" s="227"/>
      <c r="C132" s="228"/>
      <c r="D132" s="219" t="s">
        <v>144</v>
      </c>
      <c r="E132" s="229" t="s">
        <v>21</v>
      </c>
      <c r="F132" s="230" t="s">
        <v>762</v>
      </c>
      <c r="G132" s="228"/>
      <c r="H132" s="231">
        <v>0.40000000000000002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144</v>
      </c>
      <c r="AU132" s="237" t="s">
        <v>86</v>
      </c>
      <c r="AV132" s="13" t="s">
        <v>86</v>
      </c>
      <c r="AW132" s="13" t="s">
        <v>38</v>
      </c>
      <c r="AX132" s="13" t="s">
        <v>76</v>
      </c>
      <c r="AY132" s="237" t="s">
        <v>128</v>
      </c>
    </row>
    <row r="133" s="13" customFormat="1">
      <c r="A133" s="13"/>
      <c r="B133" s="227"/>
      <c r="C133" s="228"/>
      <c r="D133" s="219" t="s">
        <v>144</v>
      </c>
      <c r="E133" s="229" t="s">
        <v>21</v>
      </c>
      <c r="F133" s="230" t="s">
        <v>763</v>
      </c>
      <c r="G133" s="228"/>
      <c r="H133" s="231">
        <v>1.1779999999999999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144</v>
      </c>
      <c r="AU133" s="237" t="s">
        <v>86</v>
      </c>
      <c r="AV133" s="13" t="s">
        <v>86</v>
      </c>
      <c r="AW133" s="13" t="s">
        <v>38</v>
      </c>
      <c r="AX133" s="13" t="s">
        <v>76</v>
      </c>
      <c r="AY133" s="237" t="s">
        <v>128</v>
      </c>
    </row>
    <row r="134" s="15" customFormat="1">
      <c r="A134" s="15"/>
      <c r="B134" s="249"/>
      <c r="C134" s="250"/>
      <c r="D134" s="219" t="s">
        <v>144</v>
      </c>
      <c r="E134" s="251" t="s">
        <v>21</v>
      </c>
      <c r="F134" s="252" t="s">
        <v>159</v>
      </c>
      <c r="G134" s="250"/>
      <c r="H134" s="253">
        <v>2.8820000000000001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9" t="s">
        <v>144</v>
      </c>
      <c r="AU134" s="259" t="s">
        <v>86</v>
      </c>
      <c r="AV134" s="15" t="s">
        <v>136</v>
      </c>
      <c r="AW134" s="15" t="s">
        <v>38</v>
      </c>
      <c r="AX134" s="15" t="s">
        <v>84</v>
      </c>
      <c r="AY134" s="259" t="s">
        <v>128</v>
      </c>
    </row>
    <row r="135" s="12" customFormat="1" ht="22.8" customHeight="1">
      <c r="A135" s="12"/>
      <c r="B135" s="190"/>
      <c r="C135" s="191"/>
      <c r="D135" s="192" t="s">
        <v>75</v>
      </c>
      <c r="E135" s="204" t="s">
        <v>459</v>
      </c>
      <c r="F135" s="204" t="s">
        <v>460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SUM(P136:P141)</f>
        <v>0</v>
      </c>
      <c r="Q135" s="198"/>
      <c r="R135" s="199">
        <f>SUM(R136:R141)</f>
        <v>0</v>
      </c>
      <c r="S135" s="198"/>
      <c r="T135" s="200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84</v>
      </c>
      <c r="AT135" s="202" t="s">
        <v>75</v>
      </c>
      <c r="AU135" s="202" t="s">
        <v>84</v>
      </c>
      <c r="AY135" s="201" t="s">
        <v>128</v>
      </c>
      <c r="BK135" s="203">
        <f>SUM(BK136:BK141)</f>
        <v>0</v>
      </c>
    </row>
    <row r="136" s="2" customFormat="1" ht="16.5" customHeight="1">
      <c r="A136" s="40"/>
      <c r="B136" s="41"/>
      <c r="C136" s="206" t="s">
        <v>208</v>
      </c>
      <c r="D136" s="206" t="s">
        <v>131</v>
      </c>
      <c r="E136" s="207" t="s">
        <v>462</v>
      </c>
      <c r="F136" s="208" t="s">
        <v>463</v>
      </c>
      <c r="G136" s="209" t="s">
        <v>175</v>
      </c>
      <c r="H136" s="210">
        <v>4.0410000000000004</v>
      </c>
      <c r="I136" s="211"/>
      <c r="J136" s="212">
        <f>ROUND(I136*H136,2)</f>
        <v>0</v>
      </c>
      <c r="K136" s="208" t="s">
        <v>135</v>
      </c>
      <c r="L136" s="46"/>
      <c r="M136" s="213" t="s">
        <v>21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136</v>
      </c>
      <c r="AT136" s="217" t="s">
        <v>131</v>
      </c>
      <c r="AU136" s="217" t="s">
        <v>86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136</v>
      </c>
      <c r="BM136" s="217" t="s">
        <v>769</v>
      </c>
    </row>
    <row r="137" s="2" customFormat="1">
      <c r="A137" s="40"/>
      <c r="B137" s="41"/>
      <c r="C137" s="42"/>
      <c r="D137" s="219" t="s">
        <v>138</v>
      </c>
      <c r="E137" s="42"/>
      <c r="F137" s="220" t="s">
        <v>465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138</v>
      </c>
      <c r="AU137" s="19" t="s">
        <v>86</v>
      </c>
    </row>
    <row r="138" s="2" customFormat="1">
      <c r="A138" s="40"/>
      <c r="B138" s="41"/>
      <c r="C138" s="42"/>
      <c r="D138" s="224" t="s">
        <v>140</v>
      </c>
      <c r="E138" s="42"/>
      <c r="F138" s="225" t="s">
        <v>466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140</v>
      </c>
      <c r="AU138" s="19" t="s">
        <v>86</v>
      </c>
    </row>
    <row r="139" s="2" customFormat="1" ht="16.5" customHeight="1">
      <c r="A139" s="40"/>
      <c r="B139" s="41"/>
      <c r="C139" s="206" t="s">
        <v>215</v>
      </c>
      <c r="D139" s="206" t="s">
        <v>131</v>
      </c>
      <c r="E139" s="207" t="s">
        <v>770</v>
      </c>
      <c r="F139" s="208" t="s">
        <v>771</v>
      </c>
      <c r="G139" s="209" t="s">
        <v>175</v>
      </c>
      <c r="H139" s="210">
        <v>4.0410000000000004</v>
      </c>
      <c r="I139" s="211"/>
      <c r="J139" s="212">
        <f>ROUND(I139*H139,2)</f>
        <v>0</v>
      </c>
      <c r="K139" s="208" t="s">
        <v>135</v>
      </c>
      <c r="L139" s="46"/>
      <c r="M139" s="213" t="s">
        <v>21</v>
      </c>
      <c r="N139" s="214" t="s">
        <v>47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136</v>
      </c>
      <c r="AT139" s="217" t="s">
        <v>131</v>
      </c>
      <c r="AU139" s="217" t="s">
        <v>86</v>
      </c>
      <c r="AY139" s="19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84</v>
      </c>
      <c r="BK139" s="218">
        <f>ROUND(I139*H139,2)</f>
        <v>0</v>
      </c>
      <c r="BL139" s="19" t="s">
        <v>136</v>
      </c>
      <c r="BM139" s="217" t="s">
        <v>772</v>
      </c>
    </row>
    <row r="140" s="2" customFormat="1">
      <c r="A140" s="40"/>
      <c r="B140" s="41"/>
      <c r="C140" s="42"/>
      <c r="D140" s="219" t="s">
        <v>138</v>
      </c>
      <c r="E140" s="42"/>
      <c r="F140" s="220" t="s">
        <v>773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138</v>
      </c>
      <c r="AU140" s="19" t="s">
        <v>86</v>
      </c>
    </row>
    <row r="141" s="2" customFormat="1">
      <c r="A141" s="40"/>
      <c r="B141" s="41"/>
      <c r="C141" s="42"/>
      <c r="D141" s="224" t="s">
        <v>140</v>
      </c>
      <c r="E141" s="42"/>
      <c r="F141" s="225" t="s">
        <v>774</v>
      </c>
      <c r="G141" s="42"/>
      <c r="H141" s="42"/>
      <c r="I141" s="221"/>
      <c r="J141" s="42"/>
      <c r="K141" s="42"/>
      <c r="L141" s="46"/>
      <c r="M141" s="270"/>
      <c r="N141" s="271"/>
      <c r="O141" s="272"/>
      <c r="P141" s="272"/>
      <c r="Q141" s="272"/>
      <c r="R141" s="272"/>
      <c r="S141" s="272"/>
      <c r="T141" s="273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140</v>
      </c>
      <c r="AU141" s="19" t="s">
        <v>86</v>
      </c>
    </row>
    <row r="142" s="2" customFormat="1" ht="6.96" customHeight="1">
      <c r="A142" s="40"/>
      <c r="B142" s="61"/>
      <c r="C142" s="62"/>
      <c r="D142" s="62"/>
      <c r="E142" s="62"/>
      <c r="F142" s="62"/>
      <c r="G142" s="62"/>
      <c r="H142" s="62"/>
      <c r="I142" s="62"/>
      <c r="J142" s="62"/>
      <c r="K142" s="62"/>
      <c r="L142" s="46"/>
      <c r="M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</sheetData>
  <sheetProtection sheet="1" autoFilter="0" formatColumns="0" formatRows="0" objects="1" scenarios="1" spinCount="100000" saltValue="of8QblVE0a6T4CdTX1Y9tukBWX3PJCk1oYNkA76GKCFDcwSkL+xfkkFnqVHN7zmD91vYFWZ7H5d7ieZ5ikF8qg==" hashValue="BB0N4r13riQI/wTRf5/k+49XEfkmKcXo6Gfds8ErLh8w/AIT2FRSERYqxQj0PbKG6K37oxJ7t7xW4R4mpN5XxQ==" algorithmName="SHA-512" password="CC35"/>
  <autoFilter ref="C82:K14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107" r:id="rId1" display="https://podminky.urs.cz/item/CS_URS_2024_02/997321211"/>
    <hyperlink ref="F116" r:id="rId2" display="https://podminky.urs.cz/item/CS_URS_2024_02/997321219"/>
    <hyperlink ref="F121" r:id="rId3" display="https://podminky.urs.cz/item/CS_URS_2024_02/997321523"/>
    <hyperlink ref="F138" r:id="rId4" display="https://podminky.urs.cz/item/CS_URS_2024_02/998331011"/>
    <hyperlink ref="F141" r:id="rId5" display="https://podminky.urs.cz/item/CS_URS_2024_02/998332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VD Mostiště, vtoková věž – sanace průsaků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775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24. 10. 2024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ROUND((SUM(BE87:BE173)),  2)</f>
        <v>0</v>
      </c>
      <c r="G33" s="40"/>
      <c r="H33" s="40"/>
      <c r="I33" s="150">
        <v>0.20999999999999999</v>
      </c>
      <c r="J33" s="149">
        <f>ROUND(((SUM(BE87:BE173))*I33),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ROUND((SUM(BF87:BF173)),  2)</f>
        <v>0</v>
      </c>
      <c r="G34" s="40"/>
      <c r="H34" s="40"/>
      <c r="I34" s="150">
        <v>0.12</v>
      </c>
      <c r="J34" s="149">
        <f>ROUND(((SUM(BF87:BF173))*I34),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ROUND((SUM(BG87:BG173)),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ROUND((SUM(BH87:BH173)),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ROUND((SUM(BI87:BI173)),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VD Mostiště, vtoková věž – sanace průsaků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VD Mostiště</v>
      </c>
      <c r="G52" s="42"/>
      <c r="H52" s="42"/>
      <c r="I52" s="34" t="s">
        <v>24</v>
      </c>
      <c r="J52" s="74" t="str">
        <f>IF(J12="","",J12)</f>
        <v>24. 10. 2024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 s.p.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776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777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778</v>
      </c>
      <c r="E62" s="176"/>
      <c r="F62" s="176"/>
      <c r="G62" s="176"/>
      <c r="H62" s="176"/>
      <c r="I62" s="176"/>
      <c r="J62" s="177">
        <f>J123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779</v>
      </c>
      <c r="E63" s="176"/>
      <c r="F63" s="176"/>
      <c r="G63" s="176"/>
      <c r="H63" s="176"/>
      <c r="I63" s="176"/>
      <c r="J63" s="177">
        <f>J130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780</v>
      </c>
      <c r="E64" s="176"/>
      <c r="F64" s="176"/>
      <c r="G64" s="176"/>
      <c r="H64" s="176"/>
      <c r="I64" s="176"/>
      <c r="J64" s="177">
        <f>J133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781</v>
      </c>
      <c r="E65" s="176"/>
      <c r="F65" s="176"/>
      <c r="G65" s="176"/>
      <c r="H65" s="176"/>
      <c r="I65" s="176"/>
      <c r="J65" s="177">
        <f>J149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782</v>
      </c>
      <c r="E66" s="176"/>
      <c r="F66" s="176"/>
      <c r="G66" s="176"/>
      <c r="H66" s="176"/>
      <c r="I66" s="176"/>
      <c r="J66" s="177">
        <f>J164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783</v>
      </c>
      <c r="E67" s="176"/>
      <c r="F67" s="176"/>
      <c r="G67" s="176"/>
      <c r="H67" s="176"/>
      <c r="I67" s="176"/>
      <c r="J67" s="177">
        <f>J170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VD Mostiště, vtoková věž – sanace průsaků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94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VON - Vedlejší a ostatní náklady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F12</f>
        <v>VD Mostiště</v>
      </c>
      <c r="G81" s="42"/>
      <c r="H81" s="42"/>
      <c r="I81" s="34" t="s">
        <v>24</v>
      </c>
      <c r="J81" s="74" t="str">
        <f>IF(J12="","",J12)</f>
        <v>24. 10. 2024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26</v>
      </c>
      <c r="D83" s="42"/>
      <c r="E83" s="42"/>
      <c r="F83" s="29" t="str">
        <f>E15</f>
        <v>Povodí Moravy s.p.</v>
      </c>
      <c r="G83" s="42"/>
      <c r="H83" s="42"/>
      <c r="I83" s="34" t="s">
        <v>34</v>
      </c>
      <c r="J83" s="38" t="str">
        <f>E21</f>
        <v>HG partner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32</v>
      </c>
      <c r="D84" s="42"/>
      <c r="E84" s="42"/>
      <c r="F84" s="29" t="str">
        <f>IF(E18="","",E18)</f>
        <v>Vyplň údaj</v>
      </c>
      <c r="G84" s="42"/>
      <c r="H84" s="42"/>
      <c r="I84" s="34" t="s">
        <v>39</v>
      </c>
      <c r="J84" s="38" t="str">
        <f>E24</f>
        <v>HG partner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114</v>
      </c>
      <c r="D86" s="182" t="s">
        <v>61</v>
      </c>
      <c r="E86" s="182" t="s">
        <v>57</v>
      </c>
      <c r="F86" s="182" t="s">
        <v>58</v>
      </c>
      <c r="G86" s="182" t="s">
        <v>115</v>
      </c>
      <c r="H86" s="182" t="s">
        <v>116</v>
      </c>
      <c r="I86" s="182" t="s">
        <v>117</v>
      </c>
      <c r="J86" s="182" t="s">
        <v>98</v>
      </c>
      <c r="K86" s="183" t="s">
        <v>118</v>
      </c>
      <c r="L86" s="184"/>
      <c r="M86" s="94" t="s">
        <v>21</v>
      </c>
      <c r="N86" s="95" t="s">
        <v>46</v>
      </c>
      <c r="O86" s="95" t="s">
        <v>119</v>
      </c>
      <c r="P86" s="95" t="s">
        <v>120</v>
      </c>
      <c r="Q86" s="95" t="s">
        <v>121</v>
      </c>
      <c r="R86" s="95" t="s">
        <v>122</v>
      </c>
      <c r="S86" s="95" t="s">
        <v>123</v>
      </c>
      <c r="T86" s="96" t="s">
        <v>124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125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0</v>
      </c>
      <c r="S87" s="98"/>
      <c r="T87" s="188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75</v>
      </c>
      <c r="AU87" s="19" t="s">
        <v>99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75</v>
      </c>
      <c r="E88" s="193" t="s">
        <v>784</v>
      </c>
      <c r="F88" s="193" t="s">
        <v>785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P89+P123+P130+P133+P149+P164+P170</f>
        <v>0</v>
      </c>
      <c r="Q88" s="198"/>
      <c r="R88" s="199">
        <f>R89+R123+R130+R133+R149+R164+R170</f>
        <v>0</v>
      </c>
      <c r="S88" s="198"/>
      <c r="T88" s="200">
        <f>T89+T123+T130+T133+T149+T164+T170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136</v>
      </c>
      <c r="AT88" s="202" t="s">
        <v>75</v>
      </c>
      <c r="AU88" s="202" t="s">
        <v>76</v>
      </c>
      <c r="AY88" s="201" t="s">
        <v>128</v>
      </c>
      <c r="BK88" s="203">
        <f>BK89+BK123+BK130+BK133+BK149+BK164+BK170</f>
        <v>0</v>
      </c>
    </row>
    <row r="89" s="12" customFormat="1" ht="22.8" customHeight="1">
      <c r="A89" s="12"/>
      <c r="B89" s="190"/>
      <c r="C89" s="191"/>
      <c r="D89" s="192" t="s">
        <v>75</v>
      </c>
      <c r="E89" s="204" t="s">
        <v>786</v>
      </c>
      <c r="F89" s="204" t="s">
        <v>787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SUM(P90:P122)</f>
        <v>0</v>
      </c>
      <c r="Q89" s="198"/>
      <c r="R89" s="199">
        <f>SUM(R90:R122)</f>
        <v>0</v>
      </c>
      <c r="S89" s="198"/>
      <c r="T89" s="200">
        <f>SUM(T90:T122)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136</v>
      </c>
      <c r="AT89" s="202" t="s">
        <v>75</v>
      </c>
      <c r="AU89" s="202" t="s">
        <v>84</v>
      </c>
      <c r="AY89" s="201" t="s">
        <v>128</v>
      </c>
      <c r="BK89" s="203">
        <f>SUM(BK90:BK122)</f>
        <v>0</v>
      </c>
    </row>
    <row r="90" s="2" customFormat="1" ht="16.5" customHeight="1">
      <c r="A90" s="40"/>
      <c r="B90" s="41"/>
      <c r="C90" s="206" t="s">
        <v>84</v>
      </c>
      <c r="D90" s="206" t="s">
        <v>131</v>
      </c>
      <c r="E90" s="207" t="s">
        <v>788</v>
      </c>
      <c r="F90" s="208" t="s">
        <v>789</v>
      </c>
      <c r="G90" s="209" t="s">
        <v>392</v>
      </c>
      <c r="H90" s="210">
        <v>1</v>
      </c>
      <c r="I90" s="211"/>
      <c r="J90" s="212">
        <f>ROUND(I90*H90,2)</f>
        <v>0</v>
      </c>
      <c r="K90" s="208" t="s">
        <v>21</v>
      </c>
      <c r="L90" s="46"/>
      <c r="M90" s="213" t="s">
        <v>21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136</v>
      </c>
      <c r="AT90" s="217" t="s">
        <v>131</v>
      </c>
      <c r="AU90" s="217" t="s">
        <v>86</v>
      </c>
      <c r="AY90" s="19" t="s">
        <v>128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84</v>
      </c>
      <c r="BK90" s="218">
        <f>ROUND(I90*H90,2)</f>
        <v>0</v>
      </c>
      <c r="BL90" s="19" t="s">
        <v>136</v>
      </c>
      <c r="BM90" s="217" t="s">
        <v>790</v>
      </c>
    </row>
    <row r="91" s="2" customFormat="1">
      <c r="A91" s="40"/>
      <c r="B91" s="41"/>
      <c r="C91" s="42"/>
      <c r="D91" s="219" t="s">
        <v>138</v>
      </c>
      <c r="E91" s="42"/>
      <c r="F91" s="220" t="s">
        <v>789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138</v>
      </c>
      <c r="AU91" s="19" t="s">
        <v>86</v>
      </c>
    </row>
    <row r="92" s="2" customFormat="1">
      <c r="A92" s="40"/>
      <c r="B92" s="41"/>
      <c r="C92" s="42"/>
      <c r="D92" s="219" t="s">
        <v>142</v>
      </c>
      <c r="E92" s="42"/>
      <c r="F92" s="226" t="s">
        <v>791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142</v>
      </c>
      <c r="AU92" s="19" t="s">
        <v>86</v>
      </c>
    </row>
    <row r="93" s="2" customFormat="1" ht="16.5" customHeight="1">
      <c r="A93" s="40"/>
      <c r="B93" s="41"/>
      <c r="C93" s="206" t="s">
        <v>86</v>
      </c>
      <c r="D93" s="206" t="s">
        <v>131</v>
      </c>
      <c r="E93" s="207" t="s">
        <v>792</v>
      </c>
      <c r="F93" s="208" t="s">
        <v>793</v>
      </c>
      <c r="G93" s="209" t="s">
        <v>392</v>
      </c>
      <c r="H93" s="210">
        <v>1</v>
      </c>
      <c r="I93" s="211"/>
      <c r="J93" s="212">
        <f>ROUND(I93*H93,2)</f>
        <v>0</v>
      </c>
      <c r="K93" s="208" t="s">
        <v>21</v>
      </c>
      <c r="L93" s="46"/>
      <c r="M93" s="213" t="s">
        <v>21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136</v>
      </c>
      <c r="AT93" s="217" t="s">
        <v>131</v>
      </c>
      <c r="AU93" s="217" t="s">
        <v>86</v>
      </c>
      <c r="AY93" s="19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136</v>
      </c>
      <c r="BM93" s="217" t="s">
        <v>794</v>
      </c>
    </row>
    <row r="94" s="2" customFormat="1">
      <c r="A94" s="40"/>
      <c r="B94" s="41"/>
      <c r="C94" s="42"/>
      <c r="D94" s="219" t="s">
        <v>138</v>
      </c>
      <c r="E94" s="42"/>
      <c r="F94" s="220" t="s">
        <v>793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138</v>
      </c>
      <c r="AU94" s="19" t="s">
        <v>86</v>
      </c>
    </row>
    <row r="95" s="2" customFormat="1">
      <c r="A95" s="40"/>
      <c r="B95" s="41"/>
      <c r="C95" s="42"/>
      <c r="D95" s="219" t="s">
        <v>142</v>
      </c>
      <c r="E95" s="42"/>
      <c r="F95" s="226" t="s">
        <v>795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86</v>
      </c>
    </row>
    <row r="96" s="2" customFormat="1" ht="16.5" customHeight="1">
      <c r="A96" s="40"/>
      <c r="B96" s="41"/>
      <c r="C96" s="206" t="s">
        <v>129</v>
      </c>
      <c r="D96" s="206" t="s">
        <v>131</v>
      </c>
      <c r="E96" s="207" t="s">
        <v>796</v>
      </c>
      <c r="F96" s="208" t="s">
        <v>797</v>
      </c>
      <c r="G96" s="209" t="s">
        <v>392</v>
      </c>
      <c r="H96" s="210">
        <v>1</v>
      </c>
      <c r="I96" s="211"/>
      <c r="J96" s="212">
        <f>ROUND(I96*H96,2)</f>
        <v>0</v>
      </c>
      <c r="K96" s="208" t="s">
        <v>21</v>
      </c>
      <c r="L96" s="46"/>
      <c r="M96" s="213" t="s">
        <v>21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136</v>
      </c>
      <c r="AT96" s="217" t="s">
        <v>131</v>
      </c>
      <c r="AU96" s="217" t="s">
        <v>86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136</v>
      </c>
      <c r="BM96" s="217" t="s">
        <v>798</v>
      </c>
    </row>
    <row r="97" s="2" customFormat="1">
      <c r="A97" s="40"/>
      <c r="B97" s="41"/>
      <c r="C97" s="42"/>
      <c r="D97" s="219" t="s">
        <v>138</v>
      </c>
      <c r="E97" s="42"/>
      <c r="F97" s="220" t="s">
        <v>797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138</v>
      </c>
      <c r="AU97" s="19" t="s">
        <v>86</v>
      </c>
    </row>
    <row r="98" s="2" customFormat="1">
      <c r="A98" s="40"/>
      <c r="B98" s="41"/>
      <c r="C98" s="42"/>
      <c r="D98" s="219" t="s">
        <v>142</v>
      </c>
      <c r="E98" s="42"/>
      <c r="F98" s="226" t="s">
        <v>799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86</v>
      </c>
    </row>
    <row r="99" s="2" customFormat="1" ht="26.4" customHeight="1">
      <c r="A99" s="40"/>
      <c r="B99" s="41"/>
      <c r="C99" s="206" t="s">
        <v>136</v>
      </c>
      <c r="D99" s="206" t="s">
        <v>131</v>
      </c>
      <c r="E99" s="207" t="s">
        <v>800</v>
      </c>
      <c r="F99" s="208" t="s">
        <v>801</v>
      </c>
      <c r="G99" s="209" t="s">
        <v>392</v>
      </c>
      <c r="H99" s="210">
        <v>1</v>
      </c>
      <c r="I99" s="211"/>
      <c r="J99" s="212">
        <f>ROUND(I99*H99,2)</f>
        <v>0</v>
      </c>
      <c r="K99" s="208" t="s">
        <v>21</v>
      </c>
      <c r="L99" s="46"/>
      <c r="M99" s="213" t="s">
        <v>21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136</v>
      </c>
      <c r="AT99" s="217" t="s">
        <v>131</v>
      </c>
      <c r="AU99" s="217" t="s">
        <v>86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136</v>
      </c>
      <c r="BM99" s="217" t="s">
        <v>802</v>
      </c>
    </row>
    <row r="100" s="2" customFormat="1">
      <c r="A100" s="40"/>
      <c r="B100" s="41"/>
      <c r="C100" s="42"/>
      <c r="D100" s="219" t="s">
        <v>138</v>
      </c>
      <c r="E100" s="42"/>
      <c r="F100" s="220" t="s">
        <v>803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86</v>
      </c>
    </row>
    <row r="101" s="2" customFormat="1">
      <c r="A101" s="40"/>
      <c r="B101" s="41"/>
      <c r="C101" s="42"/>
      <c r="D101" s="219" t="s">
        <v>142</v>
      </c>
      <c r="E101" s="42"/>
      <c r="F101" s="226" t="s">
        <v>804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86</v>
      </c>
    </row>
    <row r="102" s="2" customFormat="1" ht="26.4" customHeight="1">
      <c r="A102" s="40"/>
      <c r="B102" s="41"/>
      <c r="C102" s="206" t="s">
        <v>172</v>
      </c>
      <c r="D102" s="206" t="s">
        <v>131</v>
      </c>
      <c r="E102" s="207" t="s">
        <v>805</v>
      </c>
      <c r="F102" s="208" t="s">
        <v>806</v>
      </c>
      <c r="G102" s="209" t="s">
        <v>392</v>
      </c>
      <c r="H102" s="210">
        <v>1</v>
      </c>
      <c r="I102" s="211"/>
      <c r="J102" s="212">
        <f>ROUND(I102*H102,2)</f>
        <v>0</v>
      </c>
      <c r="K102" s="208" t="s">
        <v>21</v>
      </c>
      <c r="L102" s="46"/>
      <c r="M102" s="213" t="s">
        <v>21</v>
      </c>
      <c r="N102" s="214" t="s">
        <v>47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136</v>
      </c>
      <c r="AT102" s="217" t="s">
        <v>131</v>
      </c>
      <c r="AU102" s="217" t="s">
        <v>86</v>
      </c>
      <c r="AY102" s="19" t="s">
        <v>128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136</v>
      </c>
      <c r="BM102" s="217" t="s">
        <v>807</v>
      </c>
    </row>
    <row r="103" s="2" customFormat="1">
      <c r="A103" s="40"/>
      <c r="B103" s="41"/>
      <c r="C103" s="42"/>
      <c r="D103" s="219" t="s">
        <v>138</v>
      </c>
      <c r="E103" s="42"/>
      <c r="F103" s="220" t="s">
        <v>808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138</v>
      </c>
      <c r="AU103" s="19" t="s">
        <v>86</v>
      </c>
    </row>
    <row r="104" s="2" customFormat="1">
      <c r="A104" s="40"/>
      <c r="B104" s="41"/>
      <c r="C104" s="42"/>
      <c r="D104" s="219" t="s">
        <v>142</v>
      </c>
      <c r="E104" s="42"/>
      <c r="F104" s="226" t="s">
        <v>809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142</v>
      </c>
      <c r="AU104" s="19" t="s">
        <v>86</v>
      </c>
    </row>
    <row r="105" s="2" customFormat="1" ht="26.4" customHeight="1">
      <c r="A105" s="40"/>
      <c r="B105" s="41"/>
      <c r="C105" s="206" t="s">
        <v>181</v>
      </c>
      <c r="D105" s="206" t="s">
        <v>131</v>
      </c>
      <c r="E105" s="207" t="s">
        <v>810</v>
      </c>
      <c r="F105" s="208" t="s">
        <v>811</v>
      </c>
      <c r="G105" s="209" t="s">
        <v>392</v>
      </c>
      <c r="H105" s="210">
        <v>1</v>
      </c>
      <c r="I105" s="211"/>
      <c r="J105" s="212">
        <f>ROUND(I105*H105,2)</f>
        <v>0</v>
      </c>
      <c r="K105" s="208" t="s">
        <v>21</v>
      </c>
      <c r="L105" s="46"/>
      <c r="M105" s="213" t="s">
        <v>21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136</v>
      </c>
      <c r="AT105" s="217" t="s">
        <v>131</v>
      </c>
      <c r="AU105" s="217" t="s">
        <v>86</v>
      </c>
      <c r="AY105" s="19" t="s">
        <v>128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136</v>
      </c>
      <c r="BM105" s="217" t="s">
        <v>812</v>
      </c>
    </row>
    <row r="106" s="2" customFormat="1">
      <c r="A106" s="40"/>
      <c r="B106" s="41"/>
      <c r="C106" s="42"/>
      <c r="D106" s="219" t="s">
        <v>138</v>
      </c>
      <c r="E106" s="42"/>
      <c r="F106" s="220" t="s">
        <v>811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138</v>
      </c>
      <c r="AU106" s="19" t="s">
        <v>86</v>
      </c>
    </row>
    <row r="107" s="2" customFormat="1">
      <c r="A107" s="40"/>
      <c r="B107" s="41"/>
      <c r="C107" s="42"/>
      <c r="D107" s="219" t="s">
        <v>142</v>
      </c>
      <c r="E107" s="42"/>
      <c r="F107" s="226" t="s">
        <v>813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142</v>
      </c>
      <c r="AU107" s="19" t="s">
        <v>86</v>
      </c>
    </row>
    <row r="108" s="2" customFormat="1" ht="26.4" customHeight="1">
      <c r="A108" s="40"/>
      <c r="B108" s="41"/>
      <c r="C108" s="206" t="s">
        <v>188</v>
      </c>
      <c r="D108" s="206" t="s">
        <v>131</v>
      </c>
      <c r="E108" s="207" t="s">
        <v>814</v>
      </c>
      <c r="F108" s="208" t="s">
        <v>815</v>
      </c>
      <c r="G108" s="209" t="s">
        <v>392</v>
      </c>
      <c r="H108" s="210">
        <v>1</v>
      </c>
      <c r="I108" s="211"/>
      <c r="J108" s="212">
        <f>ROUND(I108*H108,2)</f>
        <v>0</v>
      </c>
      <c r="K108" s="208" t="s">
        <v>21</v>
      </c>
      <c r="L108" s="46"/>
      <c r="M108" s="213" t="s">
        <v>21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136</v>
      </c>
      <c r="AT108" s="217" t="s">
        <v>131</v>
      </c>
      <c r="AU108" s="217" t="s">
        <v>86</v>
      </c>
      <c r="AY108" s="19" t="s">
        <v>128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84</v>
      </c>
      <c r="BK108" s="218">
        <f>ROUND(I108*H108,2)</f>
        <v>0</v>
      </c>
      <c r="BL108" s="19" t="s">
        <v>136</v>
      </c>
      <c r="BM108" s="217" t="s">
        <v>816</v>
      </c>
    </row>
    <row r="109" s="2" customFormat="1">
      <c r="A109" s="40"/>
      <c r="B109" s="41"/>
      <c r="C109" s="42"/>
      <c r="D109" s="219" t="s">
        <v>138</v>
      </c>
      <c r="E109" s="42"/>
      <c r="F109" s="220" t="s">
        <v>815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138</v>
      </c>
      <c r="AU109" s="19" t="s">
        <v>86</v>
      </c>
    </row>
    <row r="110" s="2" customFormat="1" ht="26.4" customHeight="1">
      <c r="A110" s="40"/>
      <c r="B110" s="41"/>
      <c r="C110" s="206" t="s">
        <v>196</v>
      </c>
      <c r="D110" s="206" t="s">
        <v>131</v>
      </c>
      <c r="E110" s="207" t="s">
        <v>817</v>
      </c>
      <c r="F110" s="208" t="s">
        <v>818</v>
      </c>
      <c r="G110" s="209" t="s">
        <v>392</v>
      </c>
      <c r="H110" s="210">
        <v>1</v>
      </c>
      <c r="I110" s="211"/>
      <c r="J110" s="212">
        <f>ROUND(I110*H110,2)</f>
        <v>0</v>
      </c>
      <c r="K110" s="208" t="s">
        <v>21</v>
      </c>
      <c r="L110" s="46"/>
      <c r="M110" s="213" t="s">
        <v>21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136</v>
      </c>
      <c r="AT110" s="217" t="s">
        <v>131</v>
      </c>
      <c r="AU110" s="217" t="s">
        <v>86</v>
      </c>
      <c r="AY110" s="19" t="s">
        <v>128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136</v>
      </c>
      <c r="BM110" s="217" t="s">
        <v>819</v>
      </c>
    </row>
    <row r="111" s="2" customFormat="1">
      <c r="A111" s="40"/>
      <c r="B111" s="41"/>
      <c r="C111" s="42"/>
      <c r="D111" s="219" t="s">
        <v>138</v>
      </c>
      <c r="E111" s="42"/>
      <c r="F111" s="220" t="s">
        <v>818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138</v>
      </c>
      <c r="AU111" s="19" t="s">
        <v>86</v>
      </c>
    </row>
    <row r="112" s="2" customFormat="1" ht="26.4" customHeight="1">
      <c r="A112" s="40"/>
      <c r="B112" s="41"/>
      <c r="C112" s="206" t="s">
        <v>202</v>
      </c>
      <c r="D112" s="206" t="s">
        <v>131</v>
      </c>
      <c r="E112" s="207" t="s">
        <v>820</v>
      </c>
      <c r="F112" s="208" t="s">
        <v>821</v>
      </c>
      <c r="G112" s="209" t="s">
        <v>392</v>
      </c>
      <c r="H112" s="210">
        <v>1</v>
      </c>
      <c r="I112" s="211"/>
      <c r="J112" s="212">
        <f>ROUND(I112*H112,2)</f>
        <v>0</v>
      </c>
      <c r="K112" s="208" t="s">
        <v>21</v>
      </c>
      <c r="L112" s="46"/>
      <c r="M112" s="213" t="s">
        <v>21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136</v>
      </c>
      <c r="AT112" s="217" t="s">
        <v>131</v>
      </c>
      <c r="AU112" s="217" t="s">
        <v>86</v>
      </c>
      <c r="AY112" s="19" t="s">
        <v>128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84</v>
      </c>
      <c r="BK112" s="218">
        <f>ROUND(I112*H112,2)</f>
        <v>0</v>
      </c>
      <c r="BL112" s="19" t="s">
        <v>136</v>
      </c>
      <c r="BM112" s="217" t="s">
        <v>822</v>
      </c>
    </row>
    <row r="113" s="2" customFormat="1">
      <c r="A113" s="40"/>
      <c r="B113" s="41"/>
      <c r="C113" s="42"/>
      <c r="D113" s="219" t="s">
        <v>138</v>
      </c>
      <c r="E113" s="42"/>
      <c r="F113" s="220" t="s">
        <v>821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138</v>
      </c>
      <c r="AU113" s="19" t="s">
        <v>86</v>
      </c>
    </row>
    <row r="114" s="2" customFormat="1" ht="26.4" customHeight="1">
      <c r="A114" s="40"/>
      <c r="B114" s="41"/>
      <c r="C114" s="206" t="s">
        <v>208</v>
      </c>
      <c r="D114" s="206" t="s">
        <v>131</v>
      </c>
      <c r="E114" s="207" t="s">
        <v>823</v>
      </c>
      <c r="F114" s="208" t="s">
        <v>824</v>
      </c>
      <c r="G114" s="209" t="s">
        <v>392</v>
      </c>
      <c r="H114" s="210">
        <v>1</v>
      </c>
      <c r="I114" s="211"/>
      <c r="J114" s="212">
        <f>ROUND(I114*H114,2)</f>
        <v>0</v>
      </c>
      <c r="K114" s="208" t="s">
        <v>21</v>
      </c>
      <c r="L114" s="46"/>
      <c r="M114" s="213" t="s">
        <v>21</v>
      </c>
      <c r="N114" s="214" t="s">
        <v>47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136</v>
      </c>
      <c r="AT114" s="217" t="s">
        <v>131</v>
      </c>
      <c r="AU114" s="217" t="s">
        <v>86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136</v>
      </c>
      <c r="BM114" s="217" t="s">
        <v>825</v>
      </c>
    </row>
    <row r="115" s="2" customFormat="1">
      <c r="A115" s="40"/>
      <c r="B115" s="41"/>
      <c r="C115" s="42"/>
      <c r="D115" s="219" t="s">
        <v>138</v>
      </c>
      <c r="E115" s="42"/>
      <c r="F115" s="220" t="s">
        <v>826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138</v>
      </c>
      <c r="AU115" s="19" t="s">
        <v>86</v>
      </c>
    </row>
    <row r="116" s="2" customFormat="1">
      <c r="A116" s="40"/>
      <c r="B116" s="41"/>
      <c r="C116" s="42"/>
      <c r="D116" s="219" t="s">
        <v>142</v>
      </c>
      <c r="E116" s="42"/>
      <c r="F116" s="226" t="s">
        <v>827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142</v>
      </c>
      <c r="AU116" s="19" t="s">
        <v>86</v>
      </c>
    </row>
    <row r="117" s="2" customFormat="1" ht="26.4" customHeight="1">
      <c r="A117" s="40"/>
      <c r="B117" s="41"/>
      <c r="C117" s="206" t="s">
        <v>215</v>
      </c>
      <c r="D117" s="206" t="s">
        <v>131</v>
      </c>
      <c r="E117" s="207" t="s">
        <v>828</v>
      </c>
      <c r="F117" s="208" t="s">
        <v>829</v>
      </c>
      <c r="G117" s="209" t="s">
        <v>392</v>
      </c>
      <c r="H117" s="210">
        <v>1</v>
      </c>
      <c r="I117" s="211"/>
      <c r="J117" s="212">
        <f>ROUND(I117*H117,2)</f>
        <v>0</v>
      </c>
      <c r="K117" s="208" t="s">
        <v>21</v>
      </c>
      <c r="L117" s="46"/>
      <c r="M117" s="213" t="s">
        <v>21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136</v>
      </c>
      <c r="AT117" s="217" t="s">
        <v>131</v>
      </c>
      <c r="AU117" s="217" t="s">
        <v>86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84</v>
      </c>
      <c r="BK117" s="218">
        <f>ROUND(I117*H117,2)</f>
        <v>0</v>
      </c>
      <c r="BL117" s="19" t="s">
        <v>136</v>
      </c>
      <c r="BM117" s="217" t="s">
        <v>830</v>
      </c>
    </row>
    <row r="118" s="2" customFormat="1">
      <c r="A118" s="40"/>
      <c r="B118" s="41"/>
      <c r="C118" s="42"/>
      <c r="D118" s="219" t="s">
        <v>138</v>
      </c>
      <c r="E118" s="42"/>
      <c r="F118" s="220" t="s">
        <v>829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138</v>
      </c>
      <c r="AU118" s="19" t="s">
        <v>86</v>
      </c>
    </row>
    <row r="119" s="2" customFormat="1">
      <c r="A119" s="40"/>
      <c r="B119" s="41"/>
      <c r="C119" s="42"/>
      <c r="D119" s="219" t="s">
        <v>142</v>
      </c>
      <c r="E119" s="42"/>
      <c r="F119" s="226" t="s">
        <v>831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142</v>
      </c>
      <c r="AU119" s="19" t="s">
        <v>86</v>
      </c>
    </row>
    <row r="120" s="2" customFormat="1" ht="40.8" customHeight="1">
      <c r="A120" s="40"/>
      <c r="B120" s="41"/>
      <c r="C120" s="206" t="s">
        <v>8</v>
      </c>
      <c r="D120" s="206" t="s">
        <v>131</v>
      </c>
      <c r="E120" s="207" t="s">
        <v>832</v>
      </c>
      <c r="F120" s="208" t="s">
        <v>833</v>
      </c>
      <c r="G120" s="209" t="s">
        <v>392</v>
      </c>
      <c r="H120" s="210">
        <v>1</v>
      </c>
      <c r="I120" s="211"/>
      <c r="J120" s="212">
        <f>ROUND(I120*H120,2)</f>
        <v>0</v>
      </c>
      <c r="K120" s="208" t="s">
        <v>21</v>
      </c>
      <c r="L120" s="46"/>
      <c r="M120" s="213" t="s">
        <v>21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136</v>
      </c>
      <c r="AT120" s="217" t="s">
        <v>131</v>
      </c>
      <c r="AU120" s="217" t="s">
        <v>86</v>
      </c>
      <c r="AY120" s="19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84</v>
      </c>
      <c r="BK120" s="218">
        <f>ROUND(I120*H120,2)</f>
        <v>0</v>
      </c>
      <c r="BL120" s="19" t="s">
        <v>136</v>
      </c>
      <c r="BM120" s="217" t="s">
        <v>834</v>
      </c>
    </row>
    <row r="121" s="2" customFormat="1">
      <c r="A121" s="40"/>
      <c r="B121" s="41"/>
      <c r="C121" s="42"/>
      <c r="D121" s="219" t="s">
        <v>138</v>
      </c>
      <c r="E121" s="42"/>
      <c r="F121" s="220" t="s">
        <v>833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138</v>
      </c>
      <c r="AU121" s="19" t="s">
        <v>86</v>
      </c>
    </row>
    <row r="122" s="2" customFormat="1">
      <c r="A122" s="40"/>
      <c r="B122" s="41"/>
      <c r="C122" s="42"/>
      <c r="D122" s="219" t="s">
        <v>142</v>
      </c>
      <c r="E122" s="42"/>
      <c r="F122" s="226" t="s">
        <v>835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86</v>
      </c>
    </row>
    <row r="123" s="12" customFormat="1" ht="22.8" customHeight="1">
      <c r="A123" s="12"/>
      <c r="B123" s="190"/>
      <c r="C123" s="191"/>
      <c r="D123" s="192" t="s">
        <v>75</v>
      </c>
      <c r="E123" s="204" t="s">
        <v>836</v>
      </c>
      <c r="F123" s="204" t="s">
        <v>837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SUM(P124:P129)</f>
        <v>0</v>
      </c>
      <c r="Q123" s="198"/>
      <c r="R123" s="199">
        <f>SUM(R124:R129)</f>
        <v>0</v>
      </c>
      <c r="S123" s="198"/>
      <c r="T123" s="200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172</v>
      </c>
      <c r="AT123" s="202" t="s">
        <v>75</v>
      </c>
      <c r="AU123" s="202" t="s">
        <v>84</v>
      </c>
      <c r="AY123" s="201" t="s">
        <v>128</v>
      </c>
      <c r="BK123" s="203">
        <f>SUM(BK124:BK129)</f>
        <v>0</v>
      </c>
    </row>
    <row r="124" s="2" customFormat="1" ht="16.5" customHeight="1">
      <c r="A124" s="40"/>
      <c r="B124" s="41"/>
      <c r="C124" s="206" t="s">
        <v>231</v>
      </c>
      <c r="D124" s="206" t="s">
        <v>131</v>
      </c>
      <c r="E124" s="207" t="s">
        <v>838</v>
      </c>
      <c r="F124" s="208" t="s">
        <v>839</v>
      </c>
      <c r="G124" s="209" t="s">
        <v>392</v>
      </c>
      <c r="H124" s="210">
        <v>1</v>
      </c>
      <c r="I124" s="211"/>
      <c r="J124" s="212">
        <f>ROUND(I124*H124,2)</f>
        <v>0</v>
      </c>
      <c r="K124" s="208" t="s">
        <v>21</v>
      </c>
      <c r="L124" s="46"/>
      <c r="M124" s="213" t="s">
        <v>21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840</v>
      </c>
      <c r="AT124" s="217" t="s">
        <v>131</v>
      </c>
      <c r="AU124" s="217" t="s">
        <v>86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84</v>
      </c>
      <c r="BK124" s="218">
        <f>ROUND(I124*H124,2)</f>
        <v>0</v>
      </c>
      <c r="BL124" s="19" t="s">
        <v>840</v>
      </c>
      <c r="BM124" s="217" t="s">
        <v>841</v>
      </c>
    </row>
    <row r="125" s="2" customFormat="1">
      <c r="A125" s="40"/>
      <c r="B125" s="41"/>
      <c r="C125" s="42"/>
      <c r="D125" s="219" t="s">
        <v>138</v>
      </c>
      <c r="E125" s="42"/>
      <c r="F125" s="220" t="s">
        <v>842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138</v>
      </c>
      <c r="AU125" s="19" t="s">
        <v>86</v>
      </c>
    </row>
    <row r="126" s="2" customFormat="1">
      <c r="A126" s="40"/>
      <c r="B126" s="41"/>
      <c r="C126" s="42"/>
      <c r="D126" s="219" t="s">
        <v>142</v>
      </c>
      <c r="E126" s="42"/>
      <c r="F126" s="226" t="s">
        <v>843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142</v>
      </c>
      <c r="AU126" s="19" t="s">
        <v>86</v>
      </c>
    </row>
    <row r="127" s="2" customFormat="1" ht="16.5" customHeight="1">
      <c r="A127" s="40"/>
      <c r="B127" s="41"/>
      <c r="C127" s="206" t="s">
        <v>238</v>
      </c>
      <c r="D127" s="206" t="s">
        <v>131</v>
      </c>
      <c r="E127" s="207" t="s">
        <v>836</v>
      </c>
      <c r="F127" s="208" t="s">
        <v>844</v>
      </c>
      <c r="G127" s="209" t="s">
        <v>392</v>
      </c>
      <c r="H127" s="210">
        <v>1</v>
      </c>
      <c r="I127" s="211"/>
      <c r="J127" s="212">
        <f>ROUND(I127*H127,2)</f>
        <v>0</v>
      </c>
      <c r="K127" s="208" t="s">
        <v>21</v>
      </c>
      <c r="L127" s="46"/>
      <c r="M127" s="213" t="s">
        <v>21</v>
      </c>
      <c r="N127" s="214" t="s">
        <v>47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840</v>
      </c>
      <c r="AT127" s="217" t="s">
        <v>131</v>
      </c>
      <c r="AU127" s="217" t="s">
        <v>86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84</v>
      </c>
      <c r="BK127" s="218">
        <f>ROUND(I127*H127,2)</f>
        <v>0</v>
      </c>
      <c r="BL127" s="19" t="s">
        <v>840</v>
      </c>
      <c r="BM127" s="217" t="s">
        <v>845</v>
      </c>
    </row>
    <row r="128" s="2" customFormat="1">
      <c r="A128" s="40"/>
      <c r="B128" s="41"/>
      <c r="C128" s="42"/>
      <c r="D128" s="219" t="s">
        <v>138</v>
      </c>
      <c r="E128" s="42"/>
      <c r="F128" s="220" t="s">
        <v>846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138</v>
      </c>
      <c r="AU128" s="19" t="s">
        <v>86</v>
      </c>
    </row>
    <row r="129" s="2" customFormat="1">
      <c r="A129" s="40"/>
      <c r="B129" s="41"/>
      <c r="C129" s="42"/>
      <c r="D129" s="219" t="s">
        <v>142</v>
      </c>
      <c r="E129" s="42"/>
      <c r="F129" s="226" t="s">
        <v>847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142</v>
      </c>
      <c r="AU129" s="19" t="s">
        <v>86</v>
      </c>
    </row>
    <row r="130" s="12" customFormat="1" ht="22.8" customHeight="1">
      <c r="A130" s="12"/>
      <c r="B130" s="190"/>
      <c r="C130" s="191"/>
      <c r="D130" s="192" t="s">
        <v>75</v>
      </c>
      <c r="E130" s="204" t="s">
        <v>848</v>
      </c>
      <c r="F130" s="204" t="s">
        <v>849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SUM(P131:P132)</f>
        <v>0</v>
      </c>
      <c r="Q130" s="198"/>
      <c r="R130" s="199">
        <f>SUM(R131:R132)</f>
        <v>0</v>
      </c>
      <c r="S130" s="198"/>
      <c r="T130" s="20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172</v>
      </c>
      <c r="AT130" s="202" t="s">
        <v>75</v>
      </c>
      <c r="AU130" s="202" t="s">
        <v>84</v>
      </c>
      <c r="AY130" s="201" t="s">
        <v>128</v>
      </c>
      <c r="BK130" s="203">
        <f>SUM(BK131:BK132)</f>
        <v>0</v>
      </c>
    </row>
    <row r="131" s="2" customFormat="1" ht="16.5" customHeight="1">
      <c r="A131" s="40"/>
      <c r="B131" s="41"/>
      <c r="C131" s="206" t="s">
        <v>246</v>
      </c>
      <c r="D131" s="206" t="s">
        <v>131</v>
      </c>
      <c r="E131" s="207" t="s">
        <v>850</v>
      </c>
      <c r="F131" s="208" t="s">
        <v>851</v>
      </c>
      <c r="G131" s="209" t="s">
        <v>392</v>
      </c>
      <c r="H131" s="210">
        <v>1</v>
      </c>
      <c r="I131" s="211"/>
      <c r="J131" s="212">
        <f>ROUND(I131*H131,2)</f>
        <v>0</v>
      </c>
      <c r="K131" s="208" t="s">
        <v>21</v>
      </c>
      <c r="L131" s="46"/>
      <c r="M131" s="213" t="s">
        <v>21</v>
      </c>
      <c r="N131" s="214" t="s">
        <v>47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840</v>
      </c>
      <c r="AT131" s="217" t="s">
        <v>131</v>
      </c>
      <c r="AU131" s="217" t="s">
        <v>86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84</v>
      </c>
      <c r="BK131" s="218">
        <f>ROUND(I131*H131,2)</f>
        <v>0</v>
      </c>
      <c r="BL131" s="19" t="s">
        <v>840</v>
      </c>
      <c r="BM131" s="217" t="s">
        <v>852</v>
      </c>
    </row>
    <row r="132" s="2" customFormat="1">
      <c r="A132" s="40"/>
      <c r="B132" s="41"/>
      <c r="C132" s="42"/>
      <c r="D132" s="219" t="s">
        <v>138</v>
      </c>
      <c r="E132" s="42"/>
      <c r="F132" s="220" t="s">
        <v>851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138</v>
      </c>
      <c r="AU132" s="19" t="s">
        <v>86</v>
      </c>
    </row>
    <row r="133" s="12" customFormat="1" ht="22.8" customHeight="1">
      <c r="A133" s="12"/>
      <c r="B133" s="190"/>
      <c r="C133" s="191"/>
      <c r="D133" s="192" t="s">
        <v>75</v>
      </c>
      <c r="E133" s="204" t="s">
        <v>853</v>
      </c>
      <c r="F133" s="204" t="s">
        <v>854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SUM(P134:P148)</f>
        <v>0</v>
      </c>
      <c r="Q133" s="198"/>
      <c r="R133" s="199">
        <f>SUM(R134:R148)</f>
        <v>0</v>
      </c>
      <c r="S133" s="198"/>
      <c r="T133" s="200">
        <f>SUM(T134:T148)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172</v>
      </c>
      <c r="AT133" s="202" t="s">
        <v>75</v>
      </c>
      <c r="AU133" s="202" t="s">
        <v>84</v>
      </c>
      <c r="AY133" s="201" t="s">
        <v>128</v>
      </c>
      <c r="BK133" s="203">
        <f>SUM(BK134:BK148)</f>
        <v>0</v>
      </c>
    </row>
    <row r="134" s="2" customFormat="1" ht="16.5" customHeight="1">
      <c r="A134" s="40"/>
      <c r="B134" s="41"/>
      <c r="C134" s="206" t="s">
        <v>251</v>
      </c>
      <c r="D134" s="206" t="s">
        <v>131</v>
      </c>
      <c r="E134" s="207" t="s">
        <v>855</v>
      </c>
      <c r="F134" s="208" t="s">
        <v>856</v>
      </c>
      <c r="G134" s="209" t="s">
        <v>392</v>
      </c>
      <c r="H134" s="210">
        <v>1</v>
      </c>
      <c r="I134" s="211"/>
      <c r="J134" s="212">
        <f>ROUND(I134*H134,2)</f>
        <v>0</v>
      </c>
      <c r="K134" s="208" t="s">
        <v>21</v>
      </c>
      <c r="L134" s="46"/>
      <c r="M134" s="213" t="s">
        <v>21</v>
      </c>
      <c r="N134" s="214" t="s">
        <v>47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840</v>
      </c>
      <c r="AT134" s="217" t="s">
        <v>131</v>
      </c>
      <c r="AU134" s="217" t="s">
        <v>86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84</v>
      </c>
      <c r="BK134" s="218">
        <f>ROUND(I134*H134,2)</f>
        <v>0</v>
      </c>
      <c r="BL134" s="19" t="s">
        <v>840</v>
      </c>
      <c r="BM134" s="217" t="s">
        <v>857</v>
      </c>
    </row>
    <row r="135" s="2" customFormat="1">
      <c r="A135" s="40"/>
      <c r="B135" s="41"/>
      <c r="C135" s="42"/>
      <c r="D135" s="219" t="s">
        <v>138</v>
      </c>
      <c r="E135" s="42"/>
      <c r="F135" s="220" t="s">
        <v>858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138</v>
      </c>
      <c r="AU135" s="19" t="s">
        <v>86</v>
      </c>
    </row>
    <row r="136" s="2" customFormat="1" ht="16.5" customHeight="1">
      <c r="A136" s="40"/>
      <c r="B136" s="41"/>
      <c r="C136" s="206" t="s">
        <v>259</v>
      </c>
      <c r="D136" s="206" t="s">
        <v>131</v>
      </c>
      <c r="E136" s="207" t="s">
        <v>859</v>
      </c>
      <c r="F136" s="208" t="s">
        <v>860</v>
      </c>
      <c r="G136" s="209" t="s">
        <v>392</v>
      </c>
      <c r="H136" s="210">
        <v>1</v>
      </c>
      <c r="I136" s="211"/>
      <c r="J136" s="212">
        <f>ROUND(I136*H136,2)</f>
        <v>0</v>
      </c>
      <c r="K136" s="208" t="s">
        <v>21</v>
      </c>
      <c r="L136" s="46"/>
      <c r="M136" s="213" t="s">
        <v>21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840</v>
      </c>
      <c r="AT136" s="217" t="s">
        <v>131</v>
      </c>
      <c r="AU136" s="217" t="s">
        <v>86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840</v>
      </c>
      <c r="BM136" s="217" t="s">
        <v>861</v>
      </c>
    </row>
    <row r="137" s="2" customFormat="1">
      <c r="A137" s="40"/>
      <c r="B137" s="41"/>
      <c r="C137" s="42"/>
      <c r="D137" s="219" t="s">
        <v>138</v>
      </c>
      <c r="E137" s="42"/>
      <c r="F137" s="220" t="s">
        <v>862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138</v>
      </c>
      <c r="AU137" s="19" t="s">
        <v>86</v>
      </c>
    </row>
    <row r="138" s="2" customFormat="1">
      <c r="A138" s="40"/>
      <c r="B138" s="41"/>
      <c r="C138" s="42"/>
      <c r="D138" s="219" t="s">
        <v>142</v>
      </c>
      <c r="E138" s="42"/>
      <c r="F138" s="226" t="s">
        <v>863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142</v>
      </c>
      <c r="AU138" s="19" t="s">
        <v>86</v>
      </c>
    </row>
    <row r="139" s="2" customFormat="1" ht="16.5" customHeight="1">
      <c r="A139" s="40"/>
      <c r="B139" s="41"/>
      <c r="C139" s="206" t="s">
        <v>268</v>
      </c>
      <c r="D139" s="206" t="s">
        <v>131</v>
      </c>
      <c r="E139" s="207" t="s">
        <v>864</v>
      </c>
      <c r="F139" s="208" t="s">
        <v>865</v>
      </c>
      <c r="G139" s="209" t="s">
        <v>392</v>
      </c>
      <c r="H139" s="210">
        <v>1</v>
      </c>
      <c r="I139" s="211"/>
      <c r="J139" s="212">
        <f>ROUND(I139*H139,2)</f>
        <v>0</v>
      </c>
      <c r="K139" s="208" t="s">
        <v>21</v>
      </c>
      <c r="L139" s="46"/>
      <c r="M139" s="213" t="s">
        <v>21</v>
      </c>
      <c r="N139" s="214" t="s">
        <v>47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840</v>
      </c>
      <c r="AT139" s="217" t="s">
        <v>131</v>
      </c>
      <c r="AU139" s="217" t="s">
        <v>86</v>
      </c>
      <c r="AY139" s="19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84</v>
      </c>
      <c r="BK139" s="218">
        <f>ROUND(I139*H139,2)</f>
        <v>0</v>
      </c>
      <c r="BL139" s="19" t="s">
        <v>840</v>
      </c>
      <c r="BM139" s="217" t="s">
        <v>866</v>
      </c>
    </row>
    <row r="140" s="2" customFormat="1">
      <c r="A140" s="40"/>
      <c r="B140" s="41"/>
      <c r="C140" s="42"/>
      <c r="D140" s="219" t="s">
        <v>138</v>
      </c>
      <c r="E140" s="42"/>
      <c r="F140" s="220" t="s">
        <v>867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138</v>
      </c>
      <c r="AU140" s="19" t="s">
        <v>86</v>
      </c>
    </row>
    <row r="141" s="2" customFormat="1" ht="16.5" customHeight="1">
      <c r="A141" s="40"/>
      <c r="B141" s="41"/>
      <c r="C141" s="206" t="s">
        <v>275</v>
      </c>
      <c r="D141" s="206" t="s">
        <v>131</v>
      </c>
      <c r="E141" s="207" t="s">
        <v>868</v>
      </c>
      <c r="F141" s="208" t="s">
        <v>869</v>
      </c>
      <c r="G141" s="209" t="s">
        <v>392</v>
      </c>
      <c r="H141" s="210">
        <v>1</v>
      </c>
      <c r="I141" s="211"/>
      <c r="J141" s="212">
        <f>ROUND(I141*H141,2)</f>
        <v>0</v>
      </c>
      <c r="K141" s="208" t="s">
        <v>21</v>
      </c>
      <c r="L141" s="46"/>
      <c r="M141" s="213" t="s">
        <v>21</v>
      </c>
      <c r="N141" s="214" t="s">
        <v>47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840</v>
      </c>
      <c r="AT141" s="217" t="s">
        <v>131</v>
      </c>
      <c r="AU141" s="217" t="s">
        <v>86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84</v>
      </c>
      <c r="BK141" s="218">
        <f>ROUND(I141*H141,2)</f>
        <v>0</v>
      </c>
      <c r="BL141" s="19" t="s">
        <v>840</v>
      </c>
      <c r="BM141" s="217" t="s">
        <v>870</v>
      </c>
    </row>
    <row r="142" s="2" customFormat="1">
      <c r="A142" s="40"/>
      <c r="B142" s="41"/>
      <c r="C142" s="42"/>
      <c r="D142" s="219" t="s">
        <v>138</v>
      </c>
      <c r="E142" s="42"/>
      <c r="F142" s="220" t="s">
        <v>871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138</v>
      </c>
      <c r="AU142" s="19" t="s">
        <v>86</v>
      </c>
    </row>
    <row r="143" s="2" customFormat="1">
      <c r="A143" s="40"/>
      <c r="B143" s="41"/>
      <c r="C143" s="42"/>
      <c r="D143" s="219" t="s">
        <v>142</v>
      </c>
      <c r="E143" s="42"/>
      <c r="F143" s="226" t="s">
        <v>872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142</v>
      </c>
      <c r="AU143" s="19" t="s">
        <v>86</v>
      </c>
    </row>
    <row r="144" s="2" customFormat="1" ht="16.5" customHeight="1">
      <c r="A144" s="40"/>
      <c r="B144" s="41"/>
      <c r="C144" s="206" t="s">
        <v>289</v>
      </c>
      <c r="D144" s="206" t="s">
        <v>131</v>
      </c>
      <c r="E144" s="207" t="s">
        <v>873</v>
      </c>
      <c r="F144" s="208" t="s">
        <v>874</v>
      </c>
      <c r="G144" s="209" t="s">
        <v>392</v>
      </c>
      <c r="H144" s="210">
        <v>1</v>
      </c>
      <c r="I144" s="211"/>
      <c r="J144" s="212">
        <f>ROUND(I144*H144,2)</f>
        <v>0</v>
      </c>
      <c r="K144" s="208" t="s">
        <v>21</v>
      </c>
      <c r="L144" s="46"/>
      <c r="M144" s="213" t="s">
        <v>21</v>
      </c>
      <c r="N144" s="214" t="s">
        <v>47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840</v>
      </c>
      <c r="AT144" s="217" t="s">
        <v>131</v>
      </c>
      <c r="AU144" s="217" t="s">
        <v>86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84</v>
      </c>
      <c r="BK144" s="218">
        <f>ROUND(I144*H144,2)</f>
        <v>0</v>
      </c>
      <c r="BL144" s="19" t="s">
        <v>840</v>
      </c>
      <c r="BM144" s="217" t="s">
        <v>875</v>
      </c>
    </row>
    <row r="145" s="2" customFormat="1">
      <c r="A145" s="40"/>
      <c r="B145" s="41"/>
      <c r="C145" s="42"/>
      <c r="D145" s="219" t="s">
        <v>138</v>
      </c>
      <c r="E145" s="42"/>
      <c r="F145" s="220" t="s">
        <v>876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138</v>
      </c>
      <c r="AU145" s="19" t="s">
        <v>86</v>
      </c>
    </row>
    <row r="146" s="2" customFormat="1" ht="16.5" customHeight="1">
      <c r="A146" s="40"/>
      <c r="B146" s="41"/>
      <c r="C146" s="206" t="s">
        <v>7</v>
      </c>
      <c r="D146" s="206" t="s">
        <v>131</v>
      </c>
      <c r="E146" s="207" t="s">
        <v>877</v>
      </c>
      <c r="F146" s="208" t="s">
        <v>878</v>
      </c>
      <c r="G146" s="209" t="s">
        <v>392</v>
      </c>
      <c r="H146" s="210">
        <v>1</v>
      </c>
      <c r="I146" s="211"/>
      <c r="J146" s="212">
        <f>ROUND(I146*H146,2)</f>
        <v>0</v>
      </c>
      <c r="K146" s="208" t="s">
        <v>21</v>
      </c>
      <c r="L146" s="46"/>
      <c r="M146" s="213" t="s">
        <v>21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840</v>
      </c>
      <c r="AT146" s="217" t="s">
        <v>131</v>
      </c>
      <c r="AU146" s="217" t="s">
        <v>86</v>
      </c>
      <c r="AY146" s="19" t="s">
        <v>128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84</v>
      </c>
      <c r="BK146" s="218">
        <f>ROUND(I146*H146,2)</f>
        <v>0</v>
      </c>
      <c r="BL146" s="19" t="s">
        <v>840</v>
      </c>
      <c r="BM146" s="217" t="s">
        <v>879</v>
      </c>
    </row>
    <row r="147" s="2" customFormat="1">
      <c r="A147" s="40"/>
      <c r="B147" s="41"/>
      <c r="C147" s="42"/>
      <c r="D147" s="219" t="s">
        <v>138</v>
      </c>
      <c r="E147" s="42"/>
      <c r="F147" s="220" t="s">
        <v>878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138</v>
      </c>
      <c r="AU147" s="19" t="s">
        <v>86</v>
      </c>
    </row>
    <row r="148" s="2" customFormat="1">
      <c r="A148" s="40"/>
      <c r="B148" s="41"/>
      <c r="C148" s="42"/>
      <c r="D148" s="219" t="s">
        <v>142</v>
      </c>
      <c r="E148" s="42"/>
      <c r="F148" s="226" t="s">
        <v>880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142</v>
      </c>
      <c r="AU148" s="19" t="s">
        <v>86</v>
      </c>
    </row>
    <row r="149" s="12" customFormat="1" ht="22.8" customHeight="1">
      <c r="A149" s="12"/>
      <c r="B149" s="190"/>
      <c r="C149" s="191"/>
      <c r="D149" s="192" t="s">
        <v>75</v>
      </c>
      <c r="E149" s="204" t="s">
        <v>881</v>
      </c>
      <c r="F149" s="204" t="s">
        <v>882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SUM(P150:P163)</f>
        <v>0</v>
      </c>
      <c r="Q149" s="198"/>
      <c r="R149" s="199">
        <f>SUM(R150:R163)</f>
        <v>0</v>
      </c>
      <c r="S149" s="198"/>
      <c r="T149" s="200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172</v>
      </c>
      <c r="AT149" s="202" t="s">
        <v>75</v>
      </c>
      <c r="AU149" s="202" t="s">
        <v>84</v>
      </c>
      <c r="AY149" s="201" t="s">
        <v>128</v>
      </c>
      <c r="BK149" s="203">
        <f>SUM(BK150:BK163)</f>
        <v>0</v>
      </c>
    </row>
    <row r="150" s="2" customFormat="1" ht="16.5" customHeight="1">
      <c r="A150" s="40"/>
      <c r="B150" s="41"/>
      <c r="C150" s="206" t="s">
        <v>301</v>
      </c>
      <c r="D150" s="206" t="s">
        <v>131</v>
      </c>
      <c r="E150" s="207" t="s">
        <v>883</v>
      </c>
      <c r="F150" s="208" t="s">
        <v>884</v>
      </c>
      <c r="G150" s="209" t="s">
        <v>392</v>
      </c>
      <c r="H150" s="210">
        <v>1</v>
      </c>
      <c r="I150" s="211"/>
      <c r="J150" s="212">
        <f>ROUND(I150*H150,2)</f>
        <v>0</v>
      </c>
      <c r="K150" s="208" t="s">
        <v>21</v>
      </c>
      <c r="L150" s="46"/>
      <c r="M150" s="213" t="s">
        <v>21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840</v>
      </c>
      <c r="AT150" s="217" t="s">
        <v>131</v>
      </c>
      <c r="AU150" s="217" t="s">
        <v>86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84</v>
      </c>
      <c r="BK150" s="218">
        <f>ROUND(I150*H150,2)</f>
        <v>0</v>
      </c>
      <c r="BL150" s="19" t="s">
        <v>840</v>
      </c>
      <c r="BM150" s="217" t="s">
        <v>885</v>
      </c>
    </row>
    <row r="151" s="2" customFormat="1">
      <c r="A151" s="40"/>
      <c r="B151" s="41"/>
      <c r="C151" s="42"/>
      <c r="D151" s="219" t="s">
        <v>138</v>
      </c>
      <c r="E151" s="42"/>
      <c r="F151" s="220" t="s">
        <v>884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138</v>
      </c>
      <c r="AU151" s="19" t="s">
        <v>86</v>
      </c>
    </row>
    <row r="152" s="2" customFormat="1" ht="16.5" customHeight="1">
      <c r="A152" s="40"/>
      <c r="B152" s="41"/>
      <c r="C152" s="206" t="s">
        <v>309</v>
      </c>
      <c r="D152" s="206" t="s">
        <v>131</v>
      </c>
      <c r="E152" s="207" t="s">
        <v>886</v>
      </c>
      <c r="F152" s="208" t="s">
        <v>887</v>
      </c>
      <c r="G152" s="209" t="s">
        <v>392</v>
      </c>
      <c r="H152" s="210">
        <v>1</v>
      </c>
      <c r="I152" s="211"/>
      <c r="J152" s="212">
        <f>ROUND(I152*H152,2)</f>
        <v>0</v>
      </c>
      <c r="K152" s="208" t="s">
        <v>21</v>
      </c>
      <c r="L152" s="46"/>
      <c r="M152" s="213" t="s">
        <v>21</v>
      </c>
      <c r="N152" s="214" t="s">
        <v>47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840</v>
      </c>
      <c r="AT152" s="217" t="s">
        <v>131</v>
      </c>
      <c r="AU152" s="217" t="s">
        <v>86</v>
      </c>
      <c r="AY152" s="19" t="s">
        <v>128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84</v>
      </c>
      <c r="BK152" s="218">
        <f>ROUND(I152*H152,2)</f>
        <v>0</v>
      </c>
      <c r="BL152" s="19" t="s">
        <v>840</v>
      </c>
      <c r="BM152" s="217" t="s">
        <v>888</v>
      </c>
    </row>
    <row r="153" s="2" customFormat="1">
      <c r="A153" s="40"/>
      <c r="B153" s="41"/>
      <c r="C153" s="42"/>
      <c r="D153" s="219" t="s">
        <v>138</v>
      </c>
      <c r="E153" s="42"/>
      <c r="F153" s="220" t="s">
        <v>887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138</v>
      </c>
      <c r="AU153" s="19" t="s">
        <v>86</v>
      </c>
    </row>
    <row r="154" s="2" customFormat="1" ht="16.5" customHeight="1">
      <c r="A154" s="40"/>
      <c r="B154" s="41"/>
      <c r="C154" s="206" t="s">
        <v>316</v>
      </c>
      <c r="D154" s="206" t="s">
        <v>131</v>
      </c>
      <c r="E154" s="207" t="s">
        <v>889</v>
      </c>
      <c r="F154" s="208" t="s">
        <v>890</v>
      </c>
      <c r="G154" s="209" t="s">
        <v>392</v>
      </c>
      <c r="H154" s="210">
        <v>1</v>
      </c>
      <c r="I154" s="211"/>
      <c r="J154" s="212">
        <f>ROUND(I154*H154,2)</f>
        <v>0</v>
      </c>
      <c r="K154" s="208" t="s">
        <v>21</v>
      </c>
      <c r="L154" s="46"/>
      <c r="M154" s="213" t="s">
        <v>21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840</v>
      </c>
      <c r="AT154" s="217" t="s">
        <v>131</v>
      </c>
      <c r="AU154" s="217" t="s">
        <v>86</v>
      </c>
      <c r="AY154" s="19" t="s">
        <v>128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84</v>
      </c>
      <c r="BK154" s="218">
        <f>ROUND(I154*H154,2)</f>
        <v>0</v>
      </c>
      <c r="BL154" s="19" t="s">
        <v>840</v>
      </c>
      <c r="BM154" s="217" t="s">
        <v>891</v>
      </c>
    </row>
    <row r="155" s="2" customFormat="1">
      <c r="A155" s="40"/>
      <c r="B155" s="41"/>
      <c r="C155" s="42"/>
      <c r="D155" s="219" t="s">
        <v>138</v>
      </c>
      <c r="E155" s="42"/>
      <c r="F155" s="220" t="s">
        <v>890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138</v>
      </c>
      <c r="AU155" s="19" t="s">
        <v>86</v>
      </c>
    </row>
    <row r="156" s="2" customFormat="1" ht="16.5" customHeight="1">
      <c r="A156" s="40"/>
      <c r="B156" s="41"/>
      <c r="C156" s="206" t="s">
        <v>324</v>
      </c>
      <c r="D156" s="206" t="s">
        <v>131</v>
      </c>
      <c r="E156" s="207" t="s">
        <v>892</v>
      </c>
      <c r="F156" s="208" t="s">
        <v>893</v>
      </c>
      <c r="G156" s="209" t="s">
        <v>392</v>
      </c>
      <c r="H156" s="210">
        <v>1</v>
      </c>
      <c r="I156" s="211"/>
      <c r="J156" s="212">
        <f>ROUND(I156*H156,2)</f>
        <v>0</v>
      </c>
      <c r="K156" s="208" t="s">
        <v>21</v>
      </c>
      <c r="L156" s="46"/>
      <c r="M156" s="213" t="s">
        <v>21</v>
      </c>
      <c r="N156" s="214" t="s">
        <v>47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840</v>
      </c>
      <c r="AT156" s="217" t="s">
        <v>131</v>
      </c>
      <c r="AU156" s="217" t="s">
        <v>86</v>
      </c>
      <c r="AY156" s="19" t="s">
        <v>128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84</v>
      </c>
      <c r="BK156" s="218">
        <f>ROUND(I156*H156,2)</f>
        <v>0</v>
      </c>
      <c r="BL156" s="19" t="s">
        <v>840</v>
      </c>
      <c r="BM156" s="217" t="s">
        <v>894</v>
      </c>
    </row>
    <row r="157" s="2" customFormat="1">
      <c r="A157" s="40"/>
      <c r="B157" s="41"/>
      <c r="C157" s="42"/>
      <c r="D157" s="219" t="s">
        <v>138</v>
      </c>
      <c r="E157" s="42"/>
      <c r="F157" s="220" t="s">
        <v>893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138</v>
      </c>
      <c r="AU157" s="19" t="s">
        <v>86</v>
      </c>
    </row>
    <row r="158" s="2" customFormat="1">
      <c r="A158" s="40"/>
      <c r="B158" s="41"/>
      <c r="C158" s="42"/>
      <c r="D158" s="219" t="s">
        <v>142</v>
      </c>
      <c r="E158" s="42"/>
      <c r="F158" s="226" t="s">
        <v>895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86</v>
      </c>
    </row>
    <row r="159" s="2" customFormat="1" ht="16.5" customHeight="1">
      <c r="A159" s="40"/>
      <c r="B159" s="41"/>
      <c r="C159" s="206" t="s">
        <v>331</v>
      </c>
      <c r="D159" s="206" t="s">
        <v>131</v>
      </c>
      <c r="E159" s="207" t="s">
        <v>896</v>
      </c>
      <c r="F159" s="208" t="s">
        <v>897</v>
      </c>
      <c r="G159" s="209" t="s">
        <v>392</v>
      </c>
      <c r="H159" s="210">
        <v>1</v>
      </c>
      <c r="I159" s="211"/>
      <c r="J159" s="212">
        <f>ROUND(I159*H159,2)</f>
        <v>0</v>
      </c>
      <c r="K159" s="208" t="s">
        <v>21</v>
      </c>
      <c r="L159" s="46"/>
      <c r="M159" s="213" t="s">
        <v>21</v>
      </c>
      <c r="N159" s="214" t="s">
        <v>47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840</v>
      </c>
      <c r="AT159" s="217" t="s">
        <v>131</v>
      </c>
      <c r="AU159" s="217" t="s">
        <v>86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84</v>
      </c>
      <c r="BK159" s="218">
        <f>ROUND(I159*H159,2)</f>
        <v>0</v>
      </c>
      <c r="BL159" s="19" t="s">
        <v>840</v>
      </c>
      <c r="BM159" s="217" t="s">
        <v>898</v>
      </c>
    </row>
    <row r="160" s="2" customFormat="1">
      <c r="A160" s="40"/>
      <c r="B160" s="41"/>
      <c r="C160" s="42"/>
      <c r="D160" s="219" t="s">
        <v>138</v>
      </c>
      <c r="E160" s="42"/>
      <c r="F160" s="220" t="s">
        <v>899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138</v>
      </c>
      <c r="AU160" s="19" t="s">
        <v>86</v>
      </c>
    </row>
    <row r="161" s="2" customFormat="1">
      <c r="A161" s="40"/>
      <c r="B161" s="41"/>
      <c r="C161" s="42"/>
      <c r="D161" s="219" t="s">
        <v>142</v>
      </c>
      <c r="E161" s="42"/>
      <c r="F161" s="226" t="s">
        <v>900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86</v>
      </c>
    </row>
    <row r="162" s="2" customFormat="1" ht="16.5" customHeight="1">
      <c r="A162" s="40"/>
      <c r="B162" s="41"/>
      <c r="C162" s="206" t="s">
        <v>339</v>
      </c>
      <c r="D162" s="206" t="s">
        <v>131</v>
      </c>
      <c r="E162" s="207" t="s">
        <v>901</v>
      </c>
      <c r="F162" s="208" t="s">
        <v>902</v>
      </c>
      <c r="G162" s="209" t="s">
        <v>392</v>
      </c>
      <c r="H162" s="210">
        <v>1</v>
      </c>
      <c r="I162" s="211"/>
      <c r="J162" s="212">
        <f>ROUND(I162*H162,2)</f>
        <v>0</v>
      </c>
      <c r="K162" s="208" t="s">
        <v>21</v>
      </c>
      <c r="L162" s="46"/>
      <c r="M162" s="213" t="s">
        <v>21</v>
      </c>
      <c r="N162" s="214" t="s">
        <v>47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136</v>
      </c>
      <c r="AT162" s="217" t="s">
        <v>131</v>
      </c>
      <c r="AU162" s="217" t="s">
        <v>86</v>
      </c>
      <c r="AY162" s="19" t="s">
        <v>128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84</v>
      </c>
      <c r="BK162" s="218">
        <f>ROUND(I162*H162,2)</f>
        <v>0</v>
      </c>
      <c r="BL162" s="19" t="s">
        <v>136</v>
      </c>
      <c r="BM162" s="217" t="s">
        <v>903</v>
      </c>
    </row>
    <row r="163" s="2" customFormat="1">
      <c r="A163" s="40"/>
      <c r="B163" s="41"/>
      <c r="C163" s="42"/>
      <c r="D163" s="219" t="s">
        <v>138</v>
      </c>
      <c r="E163" s="42"/>
      <c r="F163" s="220" t="s">
        <v>902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138</v>
      </c>
      <c r="AU163" s="19" t="s">
        <v>86</v>
      </c>
    </row>
    <row r="164" s="12" customFormat="1" ht="22.8" customHeight="1">
      <c r="A164" s="12"/>
      <c r="B164" s="190"/>
      <c r="C164" s="191"/>
      <c r="D164" s="192" t="s">
        <v>75</v>
      </c>
      <c r="E164" s="204" t="s">
        <v>904</v>
      </c>
      <c r="F164" s="204" t="s">
        <v>905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SUM(P165:P169)</f>
        <v>0</v>
      </c>
      <c r="Q164" s="198"/>
      <c r="R164" s="199">
        <f>SUM(R165:R169)</f>
        <v>0</v>
      </c>
      <c r="S164" s="198"/>
      <c r="T164" s="200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172</v>
      </c>
      <c r="AT164" s="202" t="s">
        <v>75</v>
      </c>
      <c r="AU164" s="202" t="s">
        <v>84</v>
      </c>
      <c r="AY164" s="201" t="s">
        <v>128</v>
      </c>
      <c r="BK164" s="203">
        <f>SUM(BK165:BK169)</f>
        <v>0</v>
      </c>
    </row>
    <row r="165" s="2" customFormat="1" ht="16.5" customHeight="1">
      <c r="A165" s="40"/>
      <c r="B165" s="41"/>
      <c r="C165" s="206" t="s">
        <v>345</v>
      </c>
      <c r="D165" s="206" t="s">
        <v>131</v>
      </c>
      <c r="E165" s="207" t="s">
        <v>906</v>
      </c>
      <c r="F165" s="208" t="s">
        <v>907</v>
      </c>
      <c r="G165" s="209" t="s">
        <v>392</v>
      </c>
      <c r="H165" s="210">
        <v>1</v>
      </c>
      <c r="I165" s="211"/>
      <c r="J165" s="212">
        <f>ROUND(I165*H165,2)</f>
        <v>0</v>
      </c>
      <c r="K165" s="208" t="s">
        <v>21</v>
      </c>
      <c r="L165" s="46"/>
      <c r="M165" s="213" t="s">
        <v>21</v>
      </c>
      <c r="N165" s="214" t="s">
        <v>47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840</v>
      </c>
      <c r="AT165" s="217" t="s">
        <v>131</v>
      </c>
      <c r="AU165" s="217" t="s">
        <v>86</v>
      </c>
      <c r="AY165" s="19" t="s">
        <v>128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84</v>
      </c>
      <c r="BK165" s="218">
        <f>ROUND(I165*H165,2)</f>
        <v>0</v>
      </c>
      <c r="BL165" s="19" t="s">
        <v>840</v>
      </c>
      <c r="BM165" s="217" t="s">
        <v>908</v>
      </c>
    </row>
    <row r="166" s="2" customFormat="1">
      <c r="A166" s="40"/>
      <c r="B166" s="41"/>
      <c r="C166" s="42"/>
      <c r="D166" s="219" t="s">
        <v>138</v>
      </c>
      <c r="E166" s="42"/>
      <c r="F166" s="220" t="s">
        <v>907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138</v>
      </c>
      <c r="AU166" s="19" t="s">
        <v>86</v>
      </c>
    </row>
    <row r="167" s="2" customFormat="1" ht="16.5" customHeight="1">
      <c r="A167" s="40"/>
      <c r="B167" s="41"/>
      <c r="C167" s="206" t="s">
        <v>352</v>
      </c>
      <c r="D167" s="206" t="s">
        <v>131</v>
      </c>
      <c r="E167" s="207" t="s">
        <v>909</v>
      </c>
      <c r="F167" s="208" t="s">
        <v>910</v>
      </c>
      <c r="G167" s="209" t="s">
        <v>392</v>
      </c>
      <c r="H167" s="210">
        <v>1</v>
      </c>
      <c r="I167" s="211"/>
      <c r="J167" s="212">
        <f>ROUND(I167*H167,2)</f>
        <v>0</v>
      </c>
      <c r="K167" s="208" t="s">
        <v>21</v>
      </c>
      <c r="L167" s="46"/>
      <c r="M167" s="213" t="s">
        <v>21</v>
      </c>
      <c r="N167" s="214" t="s">
        <v>47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840</v>
      </c>
      <c r="AT167" s="217" t="s">
        <v>131</v>
      </c>
      <c r="AU167" s="217" t="s">
        <v>86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84</v>
      </c>
      <c r="BK167" s="218">
        <f>ROUND(I167*H167,2)</f>
        <v>0</v>
      </c>
      <c r="BL167" s="19" t="s">
        <v>840</v>
      </c>
      <c r="BM167" s="217" t="s">
        <v>911</v>
      </c>
    </row>
    <row r="168" s="2" customFormat="1">
      <c r="A168" s="40"/>
      <c r="B168" s="41"/>
      <c r="C168" s="42"/>
      <c r="D168" s="219" t="s">
        <v>138</v>
      </c>
      <c r="E168" s="42"/>
      <c r="F168" s="220" t="s">
        <v>910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138</v>
      </c>
      <c r="AU168" s="19" t="s">
        <v>86</v>
      </c>
    </row>
    <row r="169" s="2" customFormat="1">
      <c r="A169" s="40"/>
      <c r="B169" s="41"/>
      <c r="C169" s="42"/>
      <c r="D169" s="219" t="s">
        <v>142</v>
      </c>
      <c r="E169" s="42"/>
      <c r="F169" s="226" t="s">
        <v>912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142</v>
      </c>
      <c r="AU169" s="19" t="s">
        <v>86</v>
      </c>
    </row>
    <row r="170" s="12" customFormat="1" ht="22.8" customHeight="1">
      <c r="A170" s="12"/>
      <c r="B170" s="190"/>
      <c r="C170" s="191"/>
      <c r="D170" s="192" t="s">
        <v>75</v>
      </c>
      <c r="E170" s="204" t="s">
        <v>913</v>
      </c>
      <c r="F170" s="204" t="s">
        <v>914</v>
      </c>
      <c r="G170" s="191"/>
      <c r="H170" s="191"/>
      <c r="I170" s="194"/>
      <c r="J170" s="205">
        <f>BK170</f>
        <v>0</v>
      </c>
      <c r="K170" s="191"/>
      <c r="L170" s="196"/>
      <c r="M170" s="197"/>
      <c r="N170" s="198"/>
      <c r="O170" s="198"/>
      <c r="P170" s="199">
        <f>SUM(P171:P173)</f>
        <v>0</v>
      </c>
      <c r="Q170" s="198"/>
      <c r="R170" s="199">
        <f>SUM(R171:R173)</f>
        <v>0</v>
      </c>
      <c r="S170" s="198"/>
      <c r="T170" s="200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172</v>
      </c>
      <c r="AT170" s="202" t="s">
        <v>75</v>
      </c>
      <c r="AU170" s="202" t="s">
        <v>84</v>
      </c>
      <c r="AY170" s="201" t="s">
        <v>128</v>
      </c>
      <c r="BK170" s="203">
        <f>SUM(BK171:BK173)</f>
        <v>0</v>
      </c>
    </row>
    <row r="171" s="2" customFormat="1" ht="16.5" customHeight="1">
      <c r="A171" s="40"/>
      <c r="B171" s="41"/>
      <c r="C171" s="206" t="s">
        <v>358</v>
      </c>
      <c r="D171" s="206" t="s">
        <v>131</v>
      </c>
      <c r="E171" s="207" t="s">
        <v>915</v>
      </c>
      <c r="F171" s="208" t="s">
        <v>916</v>
      </c>
      <c r="G171" s="209" t="s">
        <v>392</v>
      </c>
      <c r="H171" s="210">
        <v>1</v>
      </c>
      <c r="I171" s="211"/>
      <c r="J171" s="212">
        <f>ROUND(I171*H171,2)</f>
        <v>0</v>
      </c>
      <c r="K171" s="208" t="s">
        <v>21</v>
      </c>
      <c r="L171" s="46"/>
      <c r="M171" s="213" t="s">
        <v>21</v>
      </c>
      <c r="N171" s="214" t="s">
        <v>47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840</v>
      </c>
      <c r="AT171" s="217" t="s">
        <v>131</v>
      </c>
      <c r="AU171" s="217" t="s">
        <v>86</v>
      </c>
      <c r="AY171" s="19" t="s">
        <v>128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84</v>
      </c>
      <c r="BK171" s="218">
        <f>ROUND(I171*H171,2)</f>
        <v>0</v>
      </c>
      <c r="BL171" s="19" t="s">
        <v>840</v>
      </c>
      <c r="BM171" s="217" t="s">
        <v>917</v>
      </c>
    </row>
    <row r="172" s="2" customFormat="1">
      <c r="A172" s="40"/>
      <c r="B172" s="41"/>
      <c r="C172" s="42"/>
      <c r="D172" s="219" t="s">
        <v>138</v>
      </c>
      <c r="E172" s="42"/>
      <c r="F172" s="220" t="s">
        <v>916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138</v>
      </c>
      <c r="AU172" s="19" t="s">
        <v>86</v>
      </c>
    </row>
    <row r="173" s="2" customFormat="1">
      <c r="A173" s="40"/>
      <c r="B173" s="41"/>
      <c r="C173" s="42"/>
      <c r="D173" s="219" t="s">
        <v>142</v>
      </c>
      <c r="E173" s="42"/>
      <c r="F173" s="226" t="s">
        <v>918</v>
      </c>
      <c r="G173" s="42"/>
      <c r="H173" s="42"/>
      <c r="I173" s="221"/>
      <c r="J173" s="42"/>
      <c r="K173" s="42"/>
      <c r="L173" s="46"/>
      <c r="M173" s="270"/>
      <c r="N173" s="271"/>
      <c r="O173" s="272"/>
      <c r="P173" s="272"/>
      <c r="Q173" s="272"/>
      <c r="R173" s="272"/>
      <c r="S173" s="272"/>
      <c r="T173" s="273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142</v>
      </c>
      <c r="AU173" s="19" t="s">
        <v>86</v>
      </c>
    </row>
    <row r="174" s="2" customFormat="1" ht="6.96" customHeight="1">
      <c r="A174" s="40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46"/>
      <c r="M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</sheetData>
  <sheetProtection sheet="1" autoFilter="0" formatColumns="0" formatRows="0" objects="1" scenarios="1" spinCount="100000" saltValue="tMSPJt7rTV+fggIo17RaCgWK/BL6/M1Fvt1RrHrpVVZfUJXcDd4SFD7bIz305FxUrRGFvJkJojiXxKljn6vBLg==" hashValue="PDZJd9lnT33Q2I2hjzlHzCpSCcZs4yfEekb180DfskZedPJeBnxCapT0YupUAJNLxfGs1ZXaXgZa0o/3jqmvQg==" algorithmName="SHA-512" password="CC35"/>
  <autoFilter ref="C86:K17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919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920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921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922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923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924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925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926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927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928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929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83</v>
      </c>
      <c r="F18" s="285" t="s">
        <v>930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931</v>
      </c>
      <c r="F19" s="285" t="s">
        <v>932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933</v>
      </c>
      <c r="F20" s="285" t="s">
        <v>934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90</v>
      </c>
      <c r="F21" s="285" t="s">
        <v>91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935</v>
      </c>
      <c r="F22" s="285" t="s">
        <v>936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937</v>
      </c>
      <c r="F23" s="285" t="s">
        <v>938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939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940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941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942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943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944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945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946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947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114</v>
      </c>
      <c r="F36" s="285"/>
      <c r="G36" s="285" t="s">
        <v>948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949</v>
      </c>
      <c r="F37" s="285"/>
      <c r="G37" s="285" t="s">
        <v>950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57</v>
      </c>
      <c r="F38" s="285"/>
      <c r="G38" s="285" t="s">
        <v>951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58</v>
      </c>
      <c r="F39" s="285"/>
      <c r="G39" s="285" t="s">
        <v>952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115</v>
      </c>
      <c r="F40" s="285"/>
      <c r="G40" s="285" t="s">
        <v>953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116</v>
      </c>
      <c r="F41" s="285"/>
      <c r="G41" s="285" t="s">
        <v>954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955</v>
      </c>
      <c r="F42" s="285"/>
      <c r="G42" s="285" t="s">
        <v>956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957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958</v>
      </c>
      <c r="F44" s="285"/>
      <c r="G44" s="285" t="s">
        <v>959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118</v>
      </c>
      <c r="F45" s="285"/>
      <c r="G45" s="285" t="s">
        <v>960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961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962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963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964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965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966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967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968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969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970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971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972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973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974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975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976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977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978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979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980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981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982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983</v>
      </c>
      <c r="D76" s="303"/>
      <c r="E76" s="303"/>
      <c r="F76" s="303" t="s">
        <v>984</v>
      </c>
      <c r="G76" s="304"/>
      <c r="H76" s="303" t="s">
        <v>58</v>
      </c>
      <c r="I76" s="303" t="s">
        <v>61</v>
      </c>
      <c r="J76" s="303" t="s">
        <v>985</v>
      </c>
      <c r="K76" s="302"/>
    </row>
    <row r="77" s="1" customFormat="1" ht="17.25" customHeight="1">
      <c r="B77" s="300"/>
      <c r="C77" s="305" t="s">
        <v>986</v>
      </c>
      <c r="D77" s="305"/>
      <c r="E77" s="305"/>
      <c r="F77" s="306" t="s">
        <v>987</v>
      </c>
      <c r="G77" s="307"/>
      <c r="H77" s="305"/>
      <c r="I77" s="305"/>
      <c r="J77" s="305" t="s">
        <v>988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57</v>
      </c>
      <c r="D79" s="310"/>
      <c r="E79" s="310"/>
      <c r="F79" s="311" t="s">
        <v>989</v>
      </c>
      <c r="G79" s="312"/>
      <c r="H79" s="288" t="s">
        <v>990</v>
      </c>
      <c r="I79" s="288" t="s">
        <v>991</v>
      </c>
      <c r="J79" s="288">
        <v>20</v>
      </c>
      <c r="K79" s="302"/>
    </row>
    <row r="80" s="1" customFormat="1" ht="15" customHeight="1">
      <c r="B80" s="300"/>
      <c r="C80" s="288" t="s">
        <v>992</v>
      </c>
      <c r="D80" s="288"/>
      <c r="E80" s="288"/>
      <c r="F80" s="311" t="s">
        <v>989</v>
      </c>
      <c r="G80" s="312"/>
      <c r="H80" s="288" t="s">
        <v>993</v>
      </c>
      <c r="I80" s="288" t="s">
        <v>991</v>
      </c>
      <c r="J80" s="288">
        <v>120</v>
      </c>
      <c r="K80" s="302"/>
    </row>
    <row r="81" s="1" customFormat="1" ht="15" customHeight="1">
      <c r="B81" s="313"/>
      <c r="C81" s="288" t="s">
        <v>994</v>
      </c>
      <c r="D81" s="288"/>
      <c r="E81" s="288"/>
      <c r="F81" s="311" t="s">
        <v>995</v>
      </c>
      <c r="G81" s="312"/>
      <c r="H81" s="288" t="s">
        <v>996</v>
      </c>
      <c r="I81" s="288" t="s">
        <v>991</v>
      </c>
      <c r="J81" s="288">
        <v>50</v>
      </c>
      <c r="K81" s="302"/>
    </row>
    <row r="82" s="1" customFormat="1" ht="15" customHeight="1">
      <c r="B82" s="313"/>
      <c r="C82" s="288" t="s">
        <v>997</v>
      </c>
      <c r="D82" s="288"/>
      <c r="E82" s="288"/>
      <c r="F82" s="311" t="s">
        <v>989</v>
      </c>
      <c r="G82" s="312"/>
      <c r="H82" s="288" t="s">
        <v>998</v>
      </c>
      <c r="I82" s="288" t="s">
        <v>999</v>
      </c>
      <c r="J82" s="288"/>
      <c r="K82" s="302"/>
    </row>
    <row r="83" s="1" customFormat="1" ht="15" customHeight="1">
      <c r="B83" s="313"/>
      <c r="C83" s="314" t="s">
        <v>1000</v>
      </c>
      <c r="D83" s="314"/>
      <c r="E83" s="314"/>
      <c r="F83" s="315" t="s">
        <v>995</v>
      </c>
      <c r="G83" s="314"/>
      <c r="H83" s="314" t="s">
        <v>1001</v>
      </c>
      <c r="I83" s="314" t="s">
        <v>991</v>
      </c>
      <c r="J83" s="314">
        <v>15</v>
      </c>
      <c r="K83" s="302"/>
    </row>
    <row r="84" s="1" customFormat="1" ht="15" customHeight="1">
      <c r="B84" s="313"/>
      <c r="C84" s="314" t="s">
        <v>1002</v>
      </c>
      <c r="D84" s="314"/>
      <c r="E84" s="314"/>
      <c r="F84" s="315" t="s">
        <v>995</v>
      </c>
      <c r="G84" s="314"/>
      <c r="H84" s="314" t="s">
        <v>1003</v>
      </c>
      <c r="I84" s="314" t="s">
        <v>991</v>
      </c>
      <c r="J84" s="314">
        <v>15</v>
      </c>
      <c r="K84" s="302"/>
    </row>
    <row r="85" s="1" customFormat="1" ht="15" customHeight="1">
      <c r="B85" s="313"/>
      <c r="C85" s="314" t="s">
        <v>1004</v>
      </c>
      <c r="D85" s="314"/>
      <c r="E85" s="314"/>
      <c r="F85" s="315" t="s">
        <v>995</v>
      </c>
      <c r="G85" s="314"/>
      <c r="H85" s="314" t="s">
        <v>1005</v>
      </c>
      <c r="I85" s="314" t="s">
        <v>991</v>
      </c>
      <c r="J85" s="314">
        <v>20</v>
      </c>
      <c r="K85" s="302"/>
    </row>
    <row r="86" s="1" customFormat="1" ht="15" customHeight="1">
      <c r="B86" s="313"/>
      <c r="C86" s="314" t="s">
        <v>1006</v>
      </c>
      <c r="D86" s="314"/>
      <c r="E86" s="314"/>
      <c r="F86" s="315" t="s">
        <v>995</v>
      </c>
      <c r="G86" s="314"/>
      <c r="H86" s="314" t="s">
        <v>1007</v>
      </c>
      <c r="I86" s="314" t="s">
        <v>991</v>
      </c>
      <c r="J86" s="314">
        <v>20</v>
      </c>
      <c r="K86" s="302"/>
    </row>
    <row r="87" s="1" customFormat="1" ht="15" customHeight="1">
      <c r="B87" s="313"/>
      <c r="C87" s="288" t="s">
        <v>1008</v>
      </c>
      <c r="D87" s="288"/>
      <c r="E87" s="288"/>
      <c r="F87" s="311" t="s">
        <v>995</v>
      </c>
      <c r="G87" s="312"/>
      <c r="H87" s="288" t="s">
        <v>1009</v>
      </c>
      <c r="I87" s="288" t="s">
        <v>991</v>
      </c>
      <c r="J87" s="288">
        <v>50</v>
      </c>
      <c r="K87" s="302"/>
    </row>
    <row r="88" s="1" customFormat="1" ht="15" customHeight="1">
      <c r="B88" s="313"/>
      <c r="C88" s="288" t="s">
        <v>1010</v>
      </c>
      <c r="D88" s="288"/>
      <c r="E88" s="288"/>
      <c r="F88" s="311" t="s">
        <v>995</v>
      </c>
      <c r="G88" s="312"/>
      <c r="H88" s="288" t="s">
        <v>1011</v>
      </c>
      <c r="I88" s="288" t="s">
        <v>991</v>
      </c>
      <c r="J88" s="288">
        <v>20</v>
      </c>
      <c r="K88" s="302"/>
    </row>
    <row r="89" s="1" customFormat="1" ht="15" customHeight="1">
      <c r="B89" s="313"/>
      <c r="C89" s="288" t="s">
        <v>1012</v>
      </c>
      <c r="D89" s="288"/>
      <c r="E89" s="288"/>
      <c r="F89" s="311" t="s">
        <v>995</v>
      </c>
      <c r="G89" s="312"/>
      <c r="H89" s="288" t="s">
        <v>1013</v>
      </c>
      <c r="I89" s="288" t="s">
        <v>991</v>
      </c>
      <c r="J89" s="288">
        <v>20</v>
      </c>
      <c r="K89" s="302"/>
    </row>
    <row r="90" s="1" customFormat="1" ht="15" customHeight="1">
      <c r="B90" s="313"/>
      <c r="C90" s="288" t="s">
        <v>1014</v>
      </c>
      <c r="D90" s="288"/>
      <c r="E90" s="288"/>
      <c r="F90" s="311" t="s">
        <v>995</v>
      </c>
      <c r="G90" s="312"/>
      <c r="H90" s="288" t="s">
        <v>1015</v>
      </c>
      <c r="I90" s="288" t="s">
        <v>991</v>
      </c>
      <c r="J90" s="288">
        <v>50</v>
      </c>
      <c r="K90" s="302"/>
    </row>
    <row r="91" s="1" customFormat="1" ht="15" customHeight="1">
      <c r="B91" s="313"/>
      <c r="C91" s="288" t="s">
        <v>1016</v>
      </c>
      <c r="D91" s="288"/>
      <c r="E91" s="288"/>
      <c r="F91" s="311" t="s">
        <v>995</v>
      </c>
      <c r="G91" s="312"/>
      <c r="H91" s="288" t="s">
        <v>1016</v>
      </c>
      <c r="I91" s="288" t="s">
        <v>991</v>
      </c>
      <c r="J91" s="288">
        <v>50</v>
      </c>
      <c r="K91" s="302"/>
    </row>
    <row r="92" s="1" customFormat="1" ht="15" customHeight="1">
      <c r="B92" s="313"/>
      <c r="C92" s="288" t="s">
        <v>1017</v>
      </c>
      <c r="D92" s="288"/>
      <c r="E92" s="288"/>
      <c r="F92" s="311" t="s">
        <v>995</v>
      </c>
      <c r="G92" s="312"/>
      <c r="H92" s="288" t="s">
        <v>1018</v>
      </c>
      <c r="I92" s="288" t="s">
        <v>991</v>
      </c>
      <c r="J92" s="288">
        <v>255</v>
      </c>
      <c r="K92" s="302"/>
    </row>
    <row r="93" s="1" customFormat="1" ht="15" customHeight="1">
      <c r="B93" s="313"/>
      <c r="C93" s="288" t="s">
        <v>1019</v>
      </c>
      <c r="D93" s="288"/>
      <c r="E93" s="288"/>
      <c r="F93" s="311" t="s">
        <v>989</v>
      </c>
      <c r="G93" s="312"/>
      <c r="H93" s="288" t="s">
        <v>1020</v>
      </c>
      <c r="I93" s="288" t="s">
        <v>1021</v>
      </c>
      <c r="J93" s="288"/>
      <c r="K93" s="302"/>
    </row>
    <row r="94" s="1" customFormat="1" ht="15" customHeight="1">
      <c r="B94" s="313"/>
      <c r="C94" s="288" t="s">
        <v>1022</v>
      </c>
      <c r="D94" s="288"/>
      <c r="E94" s="288"/>
      <c r="F94" s="311" t="s">
        <v>989</v>
      </c>
      <c r="G94" s="312"/>
      <c r="H94" s="288" t="s">
        <v>1023</v>
      </c>
      <c r="I94" s="288" t="s">
        <v>1024</v>
      </c>
      <c r="J94" s="288"/>
      <c r="K94" s="302"/>
    </row>
    <row r="95" s="1" customFormat="1" ht="15" customHeight="1">
      <c r="B95" s="313"/>
      <c r="C95" s="288" t="s">
        <v>1025</v>
      </c>
      <c r="D95" s="288"/>
      <c r="E95" s="288"/>
      <c r="F95" s="311" t="s">
        <v>989</v>
      </c>
      <c r="G95" s="312"/>
      <c r="H95" s="288" t="s">
        <v>1025</v>
      </c>
      <c r="I95" s="288" t="s">
        <v>1024</v>
      </c>
      <c r="J95" s="288"/>
      <c r="K95" s="302"/>
    </row>
    <row r="96" s="1" customFormat="1" ht="15" customHeight="1">
      <c r="B96" s="313"/>
      <c r="C96" s="288" t="s">
        <v>42</v>
      </c>
      <c r="D96" s="288"/>
      <c r="E96" s="288"/>
      <c r="F96" s="311" t="s">
        <v>989</v>
      </c>
      <c r="G96" s="312"/>
      <c r="H96" s="288" t="s">
        <v>1026</v>
      </c>
      <c r="I96" s="288" t="s">
        <v>1024</v>
      </c>
      <c r="J96" s="288"/>
      <c r="K96" s="302"/>
    </row>
    <row r="97" s="1" customFormat="1" ht="15" customHeight="1">
      <c r="B97" s="313"/>
      <c r="C97" s="288" t="s">
        <v>52</v>
      </c>
      <c r="D97" s="288"/>
      <c r="E97" s="288"/>
      <c r="F97" s="311" t="s">
        <v>989</v>
      </c>
      <c r="G97" s="312"/>
      <c r="H97" s="288" t="s">
        <v>1027</v>
      </c>
      <c r="I97" s="288" t="s">
        <v>1024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1028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983</v>
      </c>
      <c r="D103" s="303"/>
      <c r="E103" s="303"/>
      <c r="F103" s="303" t="s">
        <v>984</v>
      </c>
      <c r="G103" s="304"/>
      <c r="H103" s="303" t="s">
        <v>58</v>
      </c>
      <c r="I103" s="303" t="s">
        <v>61</v>
      </c>
      <c r="J103" s="303" t="s">
        <v>985</v>
      </c>
      <c r="K103" s="302"/>
    </row>
    <row r="104" s="1" customFormat="1" ht="17.25" customHeight="1">
      <c r="B104" s="300"/>
      <c r="C104" s="305" t="s">
        <v>986</v>
      </c>
      <c r="D104" s="305"/>
      <c r="E104" s="305"/>
      <c r="F104" s="306" t="s">
        <v>987</v>
      </c>
      <c r="G104" s="307"/>
      <c r="H104" s="305"/>
      <c r="I104" s="305"/>
      <c r="J104" s="305" t="s">
        <v>988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57</v>
      </c>
      <c r="D106" s="310"/>
      <c r="E106" s="310"/>
      <c r="F106" s="311" t="s">
        <v>989</v>
      </c>
      <c r="G106" s="288"/>
      <c r="H106" s="288" t="s">
        <v>1029</v>
      </c>
      <c r="I106" s="288" t="s">
        <v>991</v>
      </c>
      <c r="J106" s="288">
        <v>20</v>
      </c>
      <c r="K106" s="302"/>
    </row>
    <row r="107" s="1" customFormat="1" ht="15" customHeight="1">
      <c r="B107" s="300"/>
      <c r="C107" s="288" t="s">
        <v>992</v>
      </c>
      <c r="D107" s="288"/>
      <c r="E107" s="288"/>
      <c r="F107" s="311" t="s">
        <v>989</v>
      </c>
      <c r="G107" s="288"/>
      <c r="H107" s="288" t="s">
        <v>1029</v>
      </c>
      <c r="I107" s="288" t="s">
        <v>991</v>
      </c>
      <c r="J107" s="288">
        <v>120</v>
      </c>
      <c r="K107" s="302"/>
    </row>
    <row r="108" s="1" customFormat="1" ht="15" customHeight="1">
      <c r="B108" s="313"/>
      <c r="C108" s="288" t="s">
        <v>994</v>
      </c>
      <c r="D108" s="288"/>
      <c r="E108" s="288"/>
      <c r="F108" s="311" t="s">
        <v>995</v>
      </c>
      <c r="G108" s="288"/>
      <c r="H108" s="288" t="s">
        <v>1029</v>
      </c>
      <c r="I108" s="288" t="s">
        <v>991</v>
      </c>
      <c r="J108" s="288">
        <v>50</v>
      </c>
      <c r="K108" s="302"/>
    </row>
    <row r="109" s="1" customFormat="1" ht="15" customHeight="1">
      <c r="B109" s="313"/>
      <c r="C109" s="288" t="s">
        <v>997</v>
      </c>
      <c r="D109" s="288"/>
      <c r="E109" s="288"/>
      <c r="F109" s="311" t="s">
        <v>989</v>
      </c>
      <c r="G109" s="288"/>
      <c r="H109" s="288" t="s">
        <v>1029</v>
      </c>
      <c r="I109" s="288" t="s">
        <v>999</v>
      </c>
      <c r="J109" s="288"/>
      <c r="K109" s="302"/>
    </row>
    <row r="110" s="1" customFormat="1" ht="15" customHeight="1">
      <c r="B110" s="313"/>
      <c r="C110" s="288" t="s">
        <v>1008</v>
      </c>
      <c r="D110" s="288"/>
      <c r="E110" s="288"/>
      <c r="F110" s="311" t="s">
        <v>995</v>
      </c>
      <c r="G110" s="288"/>
      <c r="H110" s="288" t="s">
        <v>1029</v>
      </c>
      <c r="I110" s="288" t="s">
        <v>991</v>
      </c>
      <c r="J110" s="288">
        <v>50</v>
      </c>
      <c r="K110" s="302"/>
    </row>
    <row r="111" s="1" customFormat="1" ht="15" customHeight="1">
      <c r="B111" s="313"/>
      <c r="C111" s="288" t="s">
        <v>1016</v>
      </c>
      <c r="D111" s="288"/>
      <c r="E111" s="288"/>
      <c r="F111" s="311" t="s">
        <v>995</v>
      </c>
      <c r="G111" s="288"/>
      <c r="H111" s="288" t="s">
        <v>1029</v>
      </c>
      <c r="I111" s="288" t="s">
        <v>991</v>
      </c>
      <c r="J111" s="288">
        <v>50</v>
      </c>
      <c r="K111" s="302"/>
    </row>
    <row r="112" s="1" customFormat="1" ht="15" customHeight="1">
      <c r="B112" s="313"/>
      <c r="C112" s="288" t="s">
        <v>1014</v>
      </c>
      <c r="D112" s="288"/>
      <c r="E112" s="288"/>
      <c r="F112" s="311" t="s">
        <v>995</v>
      </c>
      <c r="G112" s="288"/>
      <c r="H112" s="288" t="s">
        <v>1029</v>
      </c>
      <c r="I112" s="288" t="s">
        <v>991</v>
      </c>
      <c r="J112" s="288">
        <v>50</v>
      </c>
      <c r="K112" s="302"/>
    </row>
    <row r="113" s="1" customFormat="1" ht="15" customHeight="1">
      <c r="B113" s="313"/>
      <c r="C113" s="288" t="s">
        <v>57</v>
      </c>
      <c r="D113" s="288"/>
      <c r="E113" s="288"/>
      <c r="F113" s="311" t="s">
        <v>989</v>
      </c>
      <c r="G113" s="288"/>
      <c r="H113" s="288" t="s">
        <v>1030</v>
      </c>
      <c r="I113" s="288" t="s">
        <v>991</v>
      </c>
      <c r="J113" s="288">
        <v>20</v>
      </c>
      <c r="K113" s="302"/>
    </row>
    <row r="114" s="1" customFormat="1" ht="15" customHeight="1">
      <c r="B114" s="313"/>
      <c r="C114" s="288" t="s">
        <v>1031</v>
      </c>
      <c r="D114" s="288"/>
      <c r="E114" s="288"/>
      <c r="F114" s="311" t="s">
        <v>989</v>
      </c>
      <c r="G114" s="288"/>
      <c r="H114" s="288" t="s">
        <v>1032</v>
      </c>
      <c r="I114" s="288" t="s">
        <v>991</v>
      </c>
      <c r="J114" s="288">
        <v>120</v>
      </c>
      <c r="K114" s="302"/>
    </row>
    <row r="115" s="1" customFormat="1" ht="15" customHeight="1">
      <c r="B115" s="313"/>
      <c r="C115" s="288" t="s">
        <v>42</v>
      </c>
      <c r="D115" s="288"/>
      <c r="E115" s="288"/>
      <c r="F115" s="311" t="s">
        <v>989</v>
      </c>
      <c r="G115" s="288"/>
      <c r="H115" s="288" t="s">
        <v>1033</v>
      </c>
      <c r="I115" s="288" t="s">
        <v>1024</v>
      </c>
      <c r="J115" s="288"/>
      <c r="K115" s="302"/>
    </row>
    <row r="116" s="1" customFormat="1" ht="15" customHeight="1">
      <c r="B116" s="313"/>
      <c r="C116" s="288" t="s">
        <v>52</v>
      </c>
      <c r="D116" s="288"/>
      <c r="E116" s="288"/>
      <c r="F116" s="311" t="s">
        <v>989</v>
      </c>
      <c r="G116" s="288"/>
      <c r="H116" s="288" t="s">
        <v>1034</v>
      </c>
      <c r="I116" s="288" t="s">
        <v>1024</v>
      </c>
      <c r="J116" s="288"/>
      <c r="K116" s="302"/>
    </row>
    <row r="117" s="1" customFormat="1" ht="15" customHeight="1">
      <c r="B117" s="313"/>
      <c r="C117" s="288" t="s">
        <v>61</v>
      </c>
      <c r="D117" s="288"/>
      <c r="E117" s="288"/>
      <c r="F117" s="311" t="s">
        <v>989</v>
      </c>
      <c r="G117" s="288"/>
      <c r="H117" s="288" t="s">
        <v>1035</v>
      </c>
      <c r="I117" s="288" t="s">
        <v>1036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1037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983</v>
      </c>
      <c r="D123" s="303"/>
      <c r="E123" s="303"/>
      <c r="F123" s="303" t="s">
        <v>984</v>
      </c>
      <c r="G123" s="304"/>
      <c r="H123" s="303" t="s">
        <v>58</v>
      </c>
      <c r="I123" s="303" t="s">
        <v>61</v>
      </c>
      <c r="J123" s="303" t="s">
        <v>985</v>
      </c>
      <c r="K123" s="332"/>
    </row>
    <row r="124" s="1" customFormat="1" ht="17.25" customHeight="1">
      <c r="B124" s="331"/>
      <c r="C124" s="305" t="s">
        <v>986</v>
      </c>
      <c r="D124" s="305"/>
      <c r="E124" s="305"/>
      <c r="F124" s="306" t="s">
        <v>987</v>
      </c>
      <c r="G124" s="307"/>
      <c r="H124" s="305"/>
      <c r="I124" s="305"/>
      <c r="J124" s="305" t="s">
        <v>988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992</v>
      </c>
      <c r="D126" s="310"/>
      <c r="E126" s="310"/>
      <c r="F126" s="311" t="s">
        <v>989</v>
      </c>
      <c r="G126" s="288"/>
      <c r="H126" s="288" t="s">
        <v>1029</v>
      </c>
      <c r="I126" s="288" t="s">
        <v>991</v>
      </c>
      <c r="J126" s="288">
        <v>120</v>
      </c>
      <c r="K126" s="336"/>
    </row>
    <row r="127" s="1" customFormat="1" ht="15" customHeight="1">
      <c r="B127" s="333"/>
      <c r="C127" s="288" t="s">
        <v>1038</v>
      </c>
      <c r="D127" s="288"/>
      <c r="E127" s="288"/>
      <c r="F127" s="311" t="s">
        <v>989</v>
      </c>
      <c r="G127" s="288"/>
      <c r="H127" s="288" t="s">
        <v>1039</v>
      </c>
      <c r="I127" s="288" t="s">
        <v>991</v>
      </c>
      <c r="J127" s="288" t="s">
        <v>1040</v>
      </c>
      <c r="K127" s="336"/>
    </row>
    <row r="128" s="1" customFormat="1" ht="15" customHeight="1">
      <c r="B128" s="333"/>
      <c r="C128" s="288" t="s">
        <v>937</v>
      </c>
      <c r="D128" s="288"/>
      <c r="E128" s="288"/>
      <c r="F128" s="311" t="s">
        <v>989</v>
      </c>
      <c r="G128" s="288"/>
      <c r="H128" s="288" t="s">
        <v>1041</v>
      </c>
      <c r="I128" s="288" t="s">
        <v>991</v>
      </c>
      <c r="J128" s="288" t="s">
        <v>1040</v>
      </c>
      <c r="K128" s="336"/>
    </row>
    <row r="129" s="1" customFormat="1" ht="15" customHeight="1">
      <c r="B129" s="333"/>
      <c r="C129" s="288" t="s">
        <v>1000</v>
      </c>
      <c r="D129" s="288"/>
      <c r="E129" s="288"/>
      <c r="F129" s="311" t="s">
        <v>995</v>
      </c>
      <c r="G129" s="288"/>
      <c r="H129" s="288" t="s">
        <v>1001</v>
      </c>
      <c r="I129" s="288" t="s">
        <v>991</v>
      </c>
      <c r="J129" s="288">
        <v>15</v>
      </c>
      <c r="K129" s="336"/>
    </row>
    <row r="130" s="1" customFormat="1" ht="15" customHeight="1">
      <c r="B130" s="333"/>
      <c r="C130" s="314" t="s">
        <v>1002</v>
      </c>
      <c r="D130" s="314"/>
      <c r="E130" s="314"/>
      <c r="F130" s="315" t="s">
        <v>995</v>
      </c>
      <c r="G130" s="314"/>
      <c r="H130" s="314" t="s">
        <v>1003</v>
      </c>
      <c r="I130" s="314" t="s">
        <v>991</v>
      </c>
      <c r="J130" s="314">
        <v>15</v>
      </c>
      <c r="K130" s="336"/>
    </row>
    <row r="131" s="1" customFormat="1" ht="15" customHeight="1">
      <c r="B131" s="333"/>
      <c r="C131" s="314" t="s">
        <v>1004</v>
      </c>
      <c r="D131" s="314"/>
      <c r="E131" s="314"/>
      <c r="F131" s="315" t="s">
        <v>995</v>
      </c>
      <c r="G131" s="314"/>
      <c r="H131" s="314" t="s">
        <v>1005</v>
      </c>
      <c r="I131" s="314" t="s">
        <v>991</v>
      </c>
      <c r="J131" s="314">
        <v>20</v>
      </c>
      <c r="K131" s="336"/>
    </row>
    <row r="132" s="1" customFormat="1" ht="15" customHeight="1">
      <c r="B132" s="333"/>
      <c r="C132" s="314" t="s">
        <v>1006</v>
      </c>
      <c r="D132" s="314"/>
      <c r="E132" s="314"/>
      <c r="F132" s="315" t="s">
        <v>995</v>
      </c>
      <c r="G132" s="314"/>
      <c r="H132" s="314" t="s">
        <v>1007</v>
      </c>
      <c r="I132" s="314" t="s">
        <v>991</v>
      </c>
      <c r="J132" s="314">
        <v>20</v>
      </c>
      <c r="K132" s="336"/>
    </row>
    <row r="133" s="1" customFormat="1" ht="15" customHeight="1">
      <c r="B133" s="333"/>
      <c r="C133" s="288" t="s">
        <v>994</v>
      </c>
      <c r="D133" s="288"/>
      <c r="E133" s="288"/>
      <c r="F133" s="311" t="s">
        <v>995</v>
      </c>
      <c r="G133" s="288"/>
      <c r="H133" s="288" t="s">
        <v>1029</v>
      </c>
      <c r="I133" s="288" t="s">
        <v>991</v>
      </c>
      <c r="J133" s="288">
        <v>50</v>
      </c>
      <c r="K133" s="336"/>
    </row>
    <row r="134" s="1" customFormat="1" ht="15" customHeight="1">
      <c r="B134" s="333"/>
      <c r="C134" s="288" t="s">
        <v>1008</v>
      </c>
      <c r="D134" s="288"/>
      <c r="E134" s="288"/>
      <c r="F134" s="311" t="s">
        <v>995</v>
      </c>
      <c r="G134" s="288"/>
      <c r="H134" s="288" t="s">
        <v>1029</v>
      </c>
      <c r="I134" s="288" t="s">
        <v>991</v>
      </c>
      <c r="J134" s="288">
        <v>50</v>
      </c>
      <c r="K134" s="336"/>
    </row>
    <row r="135" s="1" customFormat="1" ht="15" customHeight="1">
      <c r="B135" s="333"/>
      <c r="C135" s="288" t="s">
        <v>1014</v>
      </c>
      <c r="D135" s="288"/>
      <c r="E135" s="288"/>
      <c r="F135" s="311" t="s">
        <v>995</v>
      </c>
      <c r="G135" s="288"/>
      <c r="H135" s="288" t="s">
        <v>1029</v>
      </c>
      <c r="I135" s="288" t="s">
        <v>991</v>
      </c>
      <c r="J135" s="288">
        <v>50</v>
      </c>
      <c r="K135" s="336"/>
    </row>
    <row r="136" s="1" customFormat="1" ht="15" customHeight="1">
      <c r="B136" s="333"/>
      <c r="C136" s="288" t="s">
        <v>1016</v>
      </c>
      <c r="D136" s="288"/>
      <c r="E136" s="288"/>
      <c r="F136" s="311" t="s">
        <v>995</v>
      </c>
      <c r="G136" s="288"/>
      <c r="H136" s="288" t="s">
        <v>1029</v>
      </c>
      <c r="I136" s="288" t="s">
        <v>991</v>
      </c>
      <c r="J136" s="288">
        <v>50</v>
      </c>
      <c r="K136" s="336"/>
    </row>
    <row r="137" s="1" customFormat="1" ht="15" customHeight="1">
      <c r="B137" s="333"/>
      <c r="C137" s="288" t="s">
        <v>1017</v>
      </c>
      <c r="D137" s="288"/>
      <c r="E137" s="288"/>
      <c r="F137" s="311" t="s">
        <v>995</v>
      </c>
      <c r="G137" s="288"/>
      <c r="H137" s="288" t="s">
        <v>1042</v>
      </c>
      <c r="I137" s="288" t="s">
        <v>991</v>
      </c>
      <c r="J137" s="288">
        <v>255</v>
      </c>
      <c r="K137" s="336"/>
    </row>
    <row r="138" s="1" customFormat="1" ht="15" customHeight="1">
      <c r="B138" s="333"/>
      <c r="C138" s="288" t="s">
        <v>1019</v>
      </c>
      <c r="D138" s="288"/>
      <c r="E138" s="288"/>
      <c r="F138" s="311" t="s">
        <v>989</v>
      </c>
      <c r="G138" s="288"/>
      <c r="H138" s="288" t="s">
        <v>1043</v>
      </c>
      <c r="I138" s="288" t="s">
        <v>1021</v>
      </c>
      <c r="J138" s="288"/>
      <c r="K138" s="336"/>
    </row>
    <row r="139" s="1" customFormat="1" ht="15" customHeight="1">
      <c r="B139" s="333"/>
      <c r="C139" s="288" t="s">
        <v>1022</v>
      </c>
      <c r="D139" s="288"/>
      <c r="E139" s="288"/>
      <c r="F139" s="311" t="s">
        <v>989</v>
      </c>
      <c r="G139" s="288"/>
      <c r="H139" s="288" t="s">
        <v>1044</v>
      </c>
      <c r="I139" s="288" t="s">
        <v>1024</v>
      </c>
      <c r="J139" s="288"/>
      <c r="K139" s="336"/>
    </row>
    <row r="140" s="1" customFormat="1" ht="15" customHeight="1">
      <c r="B140" s="333"/>
      <c r="C140" s="288" t="s">
        <v>1025</v>
      </c>
      <c r="D140" s="288"/>
      <c r="E140" s="288"/>
      <c r="F140" s="311" t="s">
        <v>989</v>
      </c>
      <c r="G140" s="288"/>
      <c r="H140" s="288" t="s">
        <v>1025</v>
      </c>
      <c r="I140" s="288" t="s">
        <v>1024</v>
      </c>
      <c r="J140" s="288"/>
      <c r="K140" s="336"/>
    </row>
    <row r="141" s="1" customFormat="1" ht="15" customHeight="1">
      <c r="B141" s="333"/>
      <c r="C141" s="288" t="s">
        <v>42</v>
      </c>
      <c r="D141" s="288"/>
      <c r="E141" s="288"/>
      <c r="F141" s="311" t="s">
        <v>989</v>
      </c>
      <c r="G141" s="288"/>
      <c r="H141" s="288" t="s">
        <v>1045</v>
      </c>
      <c r="I141" s="288" t="s">
        <v>1024</v>
      </c>
      <c r="J141" s="288"/>
      <c r="K141" s="336"/>
    </row>
    <row r="142" s="1" customFormat="1" ht="15" customHeight="1">
      <c r="B142" s="333"/>
      <c r="C142" s="288" t="s">
        <v>1046</v>
      </c>
      <c r="D142" s="288"/>
      <c r="E142" s="288"/>
      <c r="F142" s="311" t="s">
        <v>989</v>
      </c>
      <c r="G142" s="288"/>
      <c r="H142" s="288" t="s">
        <v>1047</v>
      </c>
      <c r="I142" s="288" t="s">
        <v>1024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1048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983</v>
      </c>
      <c r="D148" s="303"/>
      <c r="E148" s="303"/>
      <c r="F148" s="303" t="s">
        <v>984</v>
      </c>
      <c r="G148" s="304"/>
      <c r="H148" s="303" t="s">
        <v>58</v>
      </c>
      <c r="I148" s="303" t="s">
        <v>61</v>
      </c>
      <c r="J148" s="303" t="s">
        <v>985</v>
      </c>
      <c r="K148" s="302"/>
    </row>
    <row r="149" s="1" customFormat="1" ht="17.25" customHeight="1">
      <c r="B149" s="300"/>
      <c r="C149" s="305" t="s">
        <v>986</v>
      </c>
      <c r="D149" s="305"/>
      <c r="E149" s="305"/>
      <c r="F149" s="306" t="s">
        <v>987</v>
      </c>
      <c r="G149" s="307"/>
      <c r="H149" s="305"/>
      <c r="I149" s="305"/>
      <c r="J149" s="305" t="s">
        <v>988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992</v>
      </c>
      <c r="D151" s="288"/>
      <c r="E151" s="288"/>
      <c r="F151" s="341" t="s">
        <v>989</v>
      </c>
      <c r="G151" s="288"/>
      <c r="H151" s="340" t="s">
        <v>1029</v>
      </c>
      <c r="I151" s="340" t="s">
        <v>991</v>
      </c>
      <c r="J151" s="340">
        <v>120</v>
      </c>
      <c r="K151" s="336"/>
    </row>
    <row r="152" s="1" customFormat="1" ht="15" customHeight="1">
      <c r="B152" s="313"/>
      <c r="C152" s="340" t="s">
        <v>1038</v>
      </c>
      <c r="D152" s="288"/>
      <c r="E152" s="288"/>
      <c r="F152" s="341" t="s">
        <v>989</v>
      </c>
      <c r="G152" s="288"/>
      <c r="H152" s="340" t="s">
        <v>1049</v>
      </c>
      <c r="I152" s="340" t="s">
        <v>991</v>
      </c>
      <c r="J152" s="340" t="s">
        <v>1040</v>
      </c>
      <c r="K152" s="336"/>
    </row>
    <row r="153" s="1" customFormat="1" ht="15" customHeight="1">
      <c r="B153" s="313"/>
      <c r="C153" s="340" t="s">
        <v>937</v>
      </c>
      <c r="D153" s="288"/>
      <c r="E153" s="288"/>
      <c r="F153" s="341" t="s">
        <v>989</v>
      </c>
      <c r="G153" s="288"/>
      <c r="H153" s="340" t="s">
        <v>1050</v>
      </c>
      <c r="I153" s="340" t="s">
        <v>991</v>
      </c>
      <c r="J153" s="340" t="s">
        <v>1040</v>
      </c>
      <c r="K153" s="336"/>
    </row>
    <row r="154" s="1" customFormat="1" ht="15" customHeight="1">
      <c r="B154" s="313"/>
      <c r="C154" s="340" t="s">
        <v>994</v>
      </c>
      <c r="D154" s="288"/>
      <c r="E154" s="288"/>
      <c r="F154" s="341" t="s">
        <v>995</v>
      </c>
      <c r="G154" s="288"/>
      <c r="H154" s="340" t="s">
        <v>1029</v>
      </c>
      <c r="I154" s="340" t="s">
        <v>991</v>
      </c>
      <c r="J154" s="340">
        <v>50</v>
      </c>
      <c r="K154" s="336"/>
    </row>
    <row r="155" s="1" customFormat="1" ht="15" customHeight="1">
      <c r="B155" s="313"/>
      <c r="C155" s="340" t="s">
        <v>997</v>
      </c>
      <c r="D155" s="288"/>
      <c r="E155" s="288"/>
      <c r="F155" s="341" t="s">
        <v>989</v>
      </c>
      <c r="G155" s="288"/>
      <c r="H155" s="340" t="s">
        <v>1029</v>
      </c>
      <c r="I155" s="340" t="s">
        <v>999</v>
      </c>
      <c r="J155" s="340"/>
      <c r="K155" s="336"/>
    </row>
    <row r="156" s="1" customFormat="1" ht="15" customHeight="1">
      <c r="B156" s="313"/>
      <c r="C156" s="340" t="s">
        <v>1008</v>
      </c>
      <c r="D156" s="288"/>
      <c r="E156" s="288"/>
      <c r="F156" s="341" t="s">
        <v>995</v>
      </c>
      <c r="G156" s="288"/>
      <c r="H156" s="340" t="s">
        <v>1029</v>
      </c>
      <c r="I156" s="340" t="s">
        <v>991</v>
      </c>
      <c r="J156" s="340">
        <v>50</v>
      </c>
      <c r="K156" s="336"/>
    </row>
    <row r="157" s="1" customFormat="1" ht="15" customHeight="1">
      <c r="B157" s="313"/>
      <c r="C157" s="340" t="s">
        <v>1016</v>
      </c>
      <c r="D157" s="288"/>
      <c r="E157" s="288"/>
      <c r="F157" s="341" t="s">
        <v>995</v>
      </c>
      <c r="G157" s="288"/>
      <c r="H157" s="340" t="s">
        <v>1029</v>
      </c>
      <c r="I157" s="340" t="s">
        <v>991</v>
      </c>
      <c r="J157" s="340">
        <v>50</v>
      </c>
      <c r="K157" s="336"/>
    </row>
    <row r="158" s="1" customFormat="1" ht="15" customHeight="1">
      <c r="B158" s="313"/>
      <c r="C158" s="340" t="s">
        <v>1014</v>
      </c>
      <c r="D158" s="288"/>
      <c r="E158" s="288"/>
      <c r="F158" s="341" t="s">
        <v>995</v>
      </c>
      <c r="G158" s="288"/>
      <c r="H158" s="340" t="s">
        <v>1029</v>
      </c>
      <c r="I158" s="340" t="s">
        <v>991</v>
      </c>
      <c r="J158" s="340">
        <v>50</v>
      </c>
      <c r="K158" s="336"/>
    </row>
    <row r="159" s="1" customFormat="1" ht="15" customHeight="1">
      <c r="B159" s="313"/>
      <c r="C159" s="340" t="s">
        <v>97</v>
      </c>
      <c r="D159" s="288"/>
      <c r="E159" s="288"/>
      <c r="F159" s="341" t="s">
        <v>989</v>
      </c>
      <c r="G159" s="288"/>
      <c r="H159" s="340" t="s">
        <v>1051</v>
      </c>
      <c r="I159" s="340" t="s">
        <v>991</v>
      </c>
      <c r="J159" s="340" t="s">
        <v>1052</v>
      </c>
      <c r="K159" s="336"/>
    </row>
    <row r="160" s="1" customFormat="1" ht="15" customHeight="1">
      <c r="B160" s="313"/>
      <c r="C160" s="340" t="s">
        <v>1053</v>
      </c>
      <c r="D160" s="288"/>
      <c r="E160" s="288"/>
      <c r="F160" s="341" t="s">
        <v>989</v>
      </c>
      <c r="G160" s="288"/>
      <c r="H160" s="340" t="s">
        <v>1054</v>
      </c>
      <c r="I160" s="340" t="s">
        <v>1024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1055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983</v>
      </c>
      <c r="D166" s="303"/>
      <c r="E166" s="303"/>
      <c r="F166" s="303" t="s">
        <v>984</v>
      </c>
      <c r="G166" s="345"/>
      <c r="H166" s="346" t="s">
        <v>58</v>
      </c>
      <c r="I166" s="346" t="s">
        <v>61</v>
      </c>
      <c r="J166" s="303" t="s">
        <v>985</v>
      </c>
      <c r="K166" s="280"/>
    </row>
    <row r="167" s="1" customFormat="1" ht="17.25" customHeight="1">
      <c r="B167" s="281"/>
      <c r="C167" s="305" t="s">
        <v>986</v>
      </c>
      <c r="D167" s="305"/>
      <c r="E167" s="305"/>
      <c r="F167" s="306" t="s">
        <v>987</v>
      </c>
      <c r="G167" s="347"/>
      <c r="H167" s="348"/>
      <c r="I167" s="348"/>
      <c r="J167" s="305" t="s">
        <v>988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992</v>
      </c>
      <c r="D169" s="288"/>
      <c r="E169" s="288"/>
      <c r="F169" s="311" t="s">
        <v>989</v>
      </c>
      <c r="G169" s="288"/>
      <c r="H169" s="288" t="s">
        <v>1029</v>
      </c>
      <c r="I169" s="288" t="s">
        <v>991</v>
      </c>
      <c r="J169" s="288">
        <v>120</v>
      </c>
      <c r="K169" s="336"/>
    </row>
    <row r="170" s="1" customFormat="1" ht="15" customHeight="1">
      <c r="B170" s="313"/>
      <c r="C170" s="288" t="s">
        <v>1038</v>
      </c>
      <c r="D170" s="288"/>
      <c r="E170" s="288"/>
      <c r="F170" s="311" t="s">
        <v>989</v>
      </c>
      <c r="G170" s="288"/>
      <c r="H170" s="288" t="s">
        <v>1039</v>
      </c>
      <c r="I170" s="288" t="s">
        <v>991</v>
      </c>
      <c r="J170" s="288" t="s">
        <v>1040</v>
      </c>
      <c r="K170" s="336"/>
    </row>
    <row r="171" s="1" customFormat="1" ht="15" customHeight="1">
      <c r="B171" s="313"/>
      <c r="C171" s="288" t="s">
        <v>937</v>
      </c>
      <c r="D171" s="288"/>
      <c r="E171" s="288"/>
      <c r="F171" s="311" t="s">
        <v>989</v>
      </c>
      <c r="G171" s="288"/>
      <c r="H171" s="288" t="s">
        <v>1056</v>
      </c>
      <c r="I171" s="288" t="s">
        <v>991</v>
      </c>
      <c r="J171" s="288" t="s">
        <v>1040</v>
      </c>
      <c r="K171" s="336"/>
    </row>
    <row r="172" s="1" customFormat="1" ht="15" customHeight="1">
      <c r="B172" s="313"/>
      <c r="C172" s="288" t="s">
        <v>994</v>
      </c>
      <c r="D172" s="288"/>
      <c r="E172" s="288"/>
      <c r="F172" s="311" t="s">
        <v>995</v>
      </c>
      <c r="G172" s="288"/>
      <c r="H172" s="288" t="s">
        <v>1056</v>
      </c>
      <c r="I172" s="288" t="s">
        <v>991</v>
      </c>
      <c r="J172" s="288">
        <v>50</v>
      </c>
      <c r="K172" s="336"/>
    </row>
    <row r="173" s="1" customFormat="1" ht="15" customHeight="1">
      <c r="B173" s="313"/>
      <c r="C173" s="288" t="s">
        <v>997</v>
      </c>
      <c r="D173" s="288"/>
      <c r="E173" s="288"/>
      <c r="F173" s="311" t="s">
        <v>989</v>
      </c>
      <c r="G173" s="288"/>
      <c r="H173" s="288" t="s">
        <v>1056</v>
      </c>
      <c r="I173" s="288" t="s">
        <v>999</v>
      </c>
      <c r="J173" s="288"/>
      <c r="K173" s="336"/>
    </row>
    <row r="174" s="1" customFormat="1" ht="15" customHeight="1">
      <c r="B174" s="313"/>
      <c r="C174" s="288" t="s">
        <v>1008</v>
      </c>
      <c r="D174" s="288"/>
      <c r="E174" s="288"/>
      <c r="F174" s="311" t="s">
        <v>995</v>
      </c>
      <c r="G174" s="288"/>
      <c r="H174" s="288" t="s">
        <v>1056</v>
      </c>
      <c r="I174" s="288" t="s">
        <v>991</v>
      </c>
      <c r="J174" s="288">
        <v>50</v>
      </c>
      <c r="K174" s="336"/>
    </row>
    <row r="175" s="1" customFormat="1" ht="15" customHeight="1">
      <c r="B175" s="313"/>
      <c r="C175" s="288" t="s">
        <v>1016</v>
      </c>
      <c r="D175" s="288"/>
      <c r="E175" s="288"/>
      <c r="F175" s="311" t="s">
        <v>995</v>
      </c>
      <c r="G175" s="288"/>
      <c r="H175" s="288" t="s">
        <v>1056</v>
      </c>
      <c r="I175" s="288" t="s">
        <v>991</v>
      </c>
      <c r="J175" s="288">
        <v>50</v>
      </c>
      <c r="K175" s="336"/>
    </row>
    <row r="176" s="1" customFormat="1" ht="15" customHeight="1">
      <c r="B176" s="313"/>
      <c r="C176" s="288" t="s">
        <v>1014</v>
      </c>
      <c r="D176" s="288"/>
      <c r="E176" s="288"/>
      <c r="F176" s="311" t="s">
        <v>995</v>
      </c>
      <c r="G176" s="288"/>
      <c r="H176" s="288" t="s">
        <v>1056</v>
      </c>
      <c r="I176" s="288" t="s">
        <v>991</v>
      </c>
      <c r="J176" s="288">
        <v>50</v>
      </c>
      <c r="K176" s="336"/>
    </row>
    <row r="177" s="1" customFormat="1" ht="15" customHeight="1">
      <c r="B177" s="313"/>
      <c r="C177" s="288" t="s">
        <v>114</v>
      </c>
      <c r="D177" s="288"/>
      <c r="E177" s="288"/>
      <c r="F177" s="311" t="s">
        <v>989</v>
      </c>
      <c r="G177" s="288"/>
      <c r="H177" s="288" t="s">
        <v>1057</v>
      </c>
      <c r="I177" s="288" t="s">
        <v>1058</v>
      </c>
      <c r="J177" s="288"/>
      <c r="K177" s="336"/>
    </row>
    <row r="178" s="1" customFormat="1" ht="15" customHeight="1">
      <c r="B178" s="313"/>
      <c r="C178" s="288" t="s">
        <v>61</v>
      </c>
      <c r="D178" s="288"/>
      <c r="E178" s="288"/>
      <c r="F178" s="311" t="s">
        <v>989</v>
      </c>
      <c r="G178" s="288"/>
      <c r="H178" s="288" t="s">
        <v>1059</v>
      </c>
      <c r="I178" s="288" t="s">
        <v>1060</v>
      </c>
      <c r="J178" s="288">
        <v>1</v>
      </c>
      <c r="K178" s="336"/>
    </row>
    <row r="179" s="1" customFormat="1" ht="15" customHeight="1">
      <c r="B179" s="313"/>
      <c r="C179" s="288" t="s">
        <v>57</v>
      </c>
      <c r="D179" s="288"/>
      <c r="E179" s="288"/>
      <c r="F179" s="311" t="s">
        <v>989</v>
      </c>
      <c r="G179" s="288"/>
      <c r="H179" s="288" t="s">
        <v>1061</v>
      </c>
      <c r="I179" s="288" t="s">
        <v>991</v>
      </c>
      <c r="J179" s="288">
        <v>20</v>
      </c>
      <c r="K179" s="336"/>
    </row>
    <row r="180" s="1" customFormat="1" ht="15" customHeight="1">
      <c r="B180" s="313"/>
      <c r="C180" s="288" t="s">
        <v>58</v>
      </c>
      <c r="D180" s="288"/>
      <c r="E180" s="288"/>
      <c r="F180" s="311" t="s">
        <v>989</v>
      </c>
      <c r="G180" s="288"/>
      <c r="H180" s="288" t="s">
        <v>1062</v>
      </c>
      <c r="I180" s="288" t="s">
        <v>991</v>
      </c>
      <c r="J180" s="288">
        <v>255</v>
      </c>
      <c r="K180" s="336"/>
    </row>
    <row r="181" s="1" customFormat="1" ht="15" customHeight="1">
      <c r="B181" s="313"/>
      <c r="C181" s="288" t="s">
        <v>115</v>
      </c>
      <c r="D181" s="288"/>
      <c r="E181" s="288"/>
      <c r="F181" s="311" t="s">
        <v>989</v>
      </c>
      <c r="G181" s="288"/>
      <c r="H181" s="288" t="s">
        <v>953</v>
      </c>
      <c r="I181" s="288" t="s">
        <v>991</v>
      </c>
      <c r="J181" s="288">
        <v>10</v>
      </c>
      <c r="K181" s="336"/>
    </row>
    <row r="182" s="1" customFormat="1" ht="15" customHeight="1">
      <c r="B182" s="313"/>
      <c r="C182" s="288" t="s">
        <v>116</v>
      </c>
      <c r="D182" s="288"/>
      <c r="E182" s="288"/>
      <c r="F182" s="311" t="s">
        <v>989</v>
      </c>
      <c r="G182" s="288"/>
      <c r="H182" s="288" t="s">
        <v>1063</v>
      </c>
      <c r="I182" s="288" t="s">
        <v>1024</v>
      </c>
      <c r="J182" s="288"/>
      <c r="K182" s="336"/>
    </row>
    <row r="183" s="1" customFormat="1" ht="15" customHeight="1">
      <c r="B183" s="313"/>
      <c r="C183" s="288" t="s">
        <v>1064</v>
      </c>
      <c r="D183" s="288"/>
      <c r="E183" s="288"/>
      <c r="F183" s="311" t="s">
        <v>989</v>
      </c>
      <c r="G183" s="288"/>
      <c r="H183" s="288" t="s">
        <v>1065</v>
      </c>
      <c r="I183" s="288" t="s">
        <v>1024</v>
      </c>
      <c r="J183" s="288"/>
      <c r="K183" s="336"/>
    </row>
    <row r="184" s="1" customFormat="1" ht="15" customHeight="1">
      <c r="B184" s="313"/>
      <c r="C184" s="288" t="s">
        <v>1053</v>
      </c>
      <c r="D184" s="288"/>
      <c r="E184" s="288"/>
      <c r="F184" s="311" t="s">
        <v>989</v>
      </c>
      <c r="G184" s="288"/>
      <c r="H184" s="288" t="s">
        <v>1066</v>
      </c>
      <c r="I184" s="288" t="s">
        <v>1024</v>
      </c>
      <c r="J184" s="288"/>
      <c r="K184" s="336"/>
    </row>
    <row r="185" s="1" customFormat="1" ht="15" customHeight="1">
      <c r="B185" s="313"/>
      <c r="C185" s="288" t="s">
        <v>118</v>
      </c>
      <c r="D185" s="288"/>
      <c r="E185" s="288"/>
      <c r="F185" s="311" t="s">
        <v>995</v>
      </c>
      <c r="G185" s="288"/>
      <c r="H185" s="288" t="s">
        <v>1067</v>
      </c>
      <c r="I185" s="288" t="s">
        <v>991</v>
      </c>
      <c r="J185" s="288">
        <v>50</v>
      </c>
      <c r="K185" s="336"/>
    </row>
    <row r="186" s="1" customFormat="1" ht="15" customHeight="1">
      <c r="B186" s="313"/>
      <c r="C186" s="288" t="s">
        <v>1068</v>
      </c>
      <c r="D186" s="288"/>
      <c r="E186" s="288"/>
      <c r="F186" s="311" t="s">
        <v>995</v>
      </c>
      <c r="G186" s="288"/>
      <c r="H186" s="288" t="s">
        <v>1069</v>
      </c>
      <c r="I186" s="288" t="s">
        <v>1070</v>
      </c>
      <c r="J186" s="288"/>
      <c r="K186" s="336"/>
    </row>
    <row r="187" s="1" customFormat="1" ht="15" customHeight="1">
      <c r="B187" s="313"/>
      <c r="C187" s="288" t="s">
        <v>1071</v>
      </c>
      <c r="D187" s="288"/>
      <c r="E187" s="288"/>
      <c r="F187" s="311" t="s">
        <v>995</v>
      </c>
      <c r="G187" s="288"/>
      <c r="H187" s="288" t="s">
        <v>1072</v>
      </c>
      <c r="I187" s="288" t="s">
        <v>1070</v>
      </c>
      <c r="J187" s="288"/>
      <c r="K187" s="336"/>
    </row>
    <row r="188" s="1" customFormat="1" ht="15" customHeight="1">
      <c r="B188" s="313"/>
      <c r="C188" s="288" t="s">
        <v>1073</v>
      </c>
      <c r="D188" s="288"/>
      <c r="E188" s="288"/>
      <c r="F188" s="311" t="s">
        <v>995</v>
      </c>
      <c r="G188" s="288"/>
      <c r="H188" s="288" t="s">
        <v>1074</v>
      </c>
      <c r="I188" s="288" t="s">
        <v>1070</v>
      </c>
      <c r="J188" s="288"/>
      <c r="K188" s="336"/>
    </row>
    <row r="189" s="1" customFormat="1" ht="15" customHeight="1">
      <c r="B189" s="313"/>
      <c r="C189" s="349" t="s">
        <v>1075</v>
      </c>
      <c r="D189" s="288"/>
      <c r="E189" s="288"/>
      <c r="F189" s="311" t="s">
        <v>995</v>
      </c>
      <c r="G189" s="288"/>
      <c r="H189" s="288" t="s">
        <v>1076</v>
      </c>
      <c r="I189" s="288" t="s">
        <v>1077</v>
      </c>
      <c r="J189" s="350" t="s">
        <v>1078</v>
      </c>
      <c r="K189" s="336"/>
    </row>
    <row r="190" s="17" customFormat="1" ht="15" customHeight="1">
      <c r="B190" s="351"/>
      <c r="C190" s="352" t="s">
        <v>1079</v>
      </c>
      <c r="D190" s="353"/>
      <c r="E190" s="353"/>
      <c r="F190" s="354" t="s">
        <v>995</v>
      </c>
      <c r="G190" s="353"/>
      <c r="H190" s="353" t="s">
        <v>1080</v>
      </c>
      <c r="I190" s="353" t="s">
        <v>1077</v>
      </c>
      <c r="J190" s="355" t="s">
        <v>1078</v>
      </c>
      <c r="K190" s="356"/>
    </row>
    <row r="191" s="1" customFormat="1" ht="15" customHeight="1">
      <c r="B191" s="313"/>
      <c r="C191" s="349" t="s">
        <v>46</v>
      </c>
      <c r="D191" s="288"/>
      <c r="E191" s="288"/>
      <c r="F191" s="311" t="s">
        <v>989</v>
      </c>
      <c r="G191" s="288"/>
      <c r="H191" s="285" t="s">
        <v>1081</v>
      </c>
      <c r="I191" s="288" t="s">
        <v>1082</v>
      </c>
      <c r="J191" s="288"/>
      <c r="K191" s="336"/>
    </row>
    <row r="192" s="1" customFormat="1" ht="15" customHeight="1">
      <c r="B192" s="313"/>
      <c r="C192" s="349" t="s">
        <v>1083</v>
      </c>
      <c r="D192" s="288"/>
      <c r="E192" s="288"/>
      <c r="F192" s="311" t="s">
        <v>989</v>
      </c>
      <c r="G192" s="288"/>
      <c r="H192" s="288" t="s">
        <v>1084</v>
      </c>
      <c r="I192" s="288" t="s">
        <v>1024</v>
      </c>
      <c r="J192" s="288"/>
      <c r="K192" s="336"/>
    </row>
    <row r="193" s="1" customFormat="1" ht="15" customHeight="1">
      <c r="B193" s="313"/>
      <c r="C193" s="349" t="s">
        <v>1085</v>
      </c>
      <c r="D193" s="288"/>
      <c r="E193" s="288"/>
      <c r="F193" s="311" t="s">
        <v>989</v>
      </c>
      <c r="G193" s="288"/>
      <c r="H193" s="288" t="s">
        <v>1086</v>
      </c>
      <c r="I193" s="288" t="s">
        <v>1024</v>
      </c>
      <c r="J193" s="288"/>
      <c r="K193" s="336"/>
    </row>
    <row r="194" s="1" customFormat="1" ht="15" customHeight="1">
      <c r="B194" s="313"/>
      <c r="C194" s="349" t="s">
        <v>1087</v>
      </c>
      <c r="D194" s="288"/>
      <c r="E194" s="288"/>
      <c r="F194" s="311" t="s">
        <v>995</v>
      </c>
      <c r="G194" s="288"/>
      <c r="H194" s="288" t="s">
        <v>1088</v>
      </c>
      <c r="I194" s="288" t="s">
        <v>1024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1089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1090</v>
      </c>
      <c r="D201" s="358"/>
      <c r="E201" s="358"/>
      <c r="F201" s="358" t="s">
        <v>1091</v>
      </c>
      <c r="G201" s="359"/>
      <c r="H201" s="358" t="s">
        <v>1092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1082</v>
      </c>
      <c r="D203" s="288"/>
      <c r="E203" s="288"/>
      <c r="F203" s="311" t="s">
        <v>47</v>
      </c>
      <c r="G203" s="288"/>
      <c r="H203" s="288" t="s">
        <v>1093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48</v>
      </c>
      <c r="G204" s="288"/>
      <c r="H204" s="288" t="s">
        <v>1094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51</v>
      </c>
      <c r="G205" s="288"/>
      <c r="H205" s="288" t="s">
        <v>1095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49</v>
      </c>
      <c r="G206" s="288"/>
      <c r="H206" s="288" t="s">
        <v>1096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50</v>
      </c>
      <c r="G207" s="288"/>
      <c r="H207" s="288" t="s">
        <v>1097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1036</v>
      </c>
      <c r="D209" s="288"/>
      <c r="E209" s="288"/>
      <c r="F209" s="311" t="s">
        <v>83</v>
      </c>
      <c r="G209" s="288"/>
      <c r="H209" s="288" t="s">
        <v>1098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933</v>
      </c>
      <c r="G210" s="288"/>
      <c r="H210" s="288" t="s">
        <v>934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931</v>
      </c>
      <c r="G211" s="288"/>
      <c r="H211" s="288" t="s">
        <v>1099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90</v>
      </c>
      <c r="G212" s="349"/>
      <c r="H212" s="340" t="s">
        <v>91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935</v>
      </c>
      <c r="G213" s="349"/>
      <c r="H213" s="340" t="s">
        <v>1100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1060</v>
      </c>
      <c r="D215" s="288"/>
      <c r="E215" s="288"/>
      <c r="F215" s="311">
        <v>1</v>
      </c>
      <c r="G215" s="349"/>
      <c r="H215" s="340" t="s">
        <v>1101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1102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1103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1104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Andrea Jandová</dc:creator>
  <cp:lastModifiedBy>Andrea Jandová</cp:lastModifiedBy>
  <dcterms:created xsi:type="dcterms:W3CDTF">2025-02-27T07:58:59Z</dcterms:created>
  <dcterms:modified xsi:type="dcterms:W3CDTF">2025-02-27T07:59:02Z</dcterms:modified>
</cp:coreProperties>
</file>